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SO01 - Stavební úpravy vn..." sheetId="2" r:id="rId2"/>
    <sheet name="SO02 - Hradební  zeď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'SO01 - Stavební úpravy vn...'!$C$110:$K$2051</definedName>
    <definedName name="_xlnm.Print_Area" localSheetId="1">'SO01 - Stavební úpravy vn...'!$C$4:$J$39,'SO01 - Stavební úpravy vn...'!$C$45:$J$92,'SO01 - Stavební úpravy vn...'!$C$98:$K$2051</definedName>
    <definedName name="_xlnm.Print_Titles" localSheetId="1">'SO01 - Stavební úpravy vn...'!$110:$110</definedName>
    <definedName name="_xlnm._FilterDatabase" localSheetId="2" hidden="1">'SO02 - Hradební  zeď'!$C$87:$K$257</definedName>
    <definedName name="_xlnm.Print_Area" localSheetId="2">'SO02 - Hradební  zeď'!$C$4:$J$39,'SO02 - Hradební  zeď'!$C$45:$J$69,'SO02 - Hradební  zeď'!$C$75:$K$257</definedName>
    <definedName name="_xlnm.Print_Titles" localSheetId="2">'SO02 - Hradební  zeď'!$87:$87</definedName>
    <definedName name="_xlnm._FilterDatabase" localSheetId="3" hidden="1">'VRN - Vedlejší rozpočtové...'!$C$83:$K$109</definedName>
    <definedName name="_xlnm.Print_Area" localSheetId="3">'VRN - Vedlejší rozpočtové...'!$C$4:$J$39,'VRN - Vedlejší rozpočtové...'!$C$45:$J$65,'VRN - Vedlejší rozpočtové...'!$C$71:$K$109</definedName>
    <definedName name="_xlnm.Print_Titles" localSheetId="3">'VRN - Vedlejší rozpočtové...'!$83:$83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3" r="J37"/>
  <c r="J36"/>
  <c i="1" r="AY56"/>
  <c i="3" r="J35"/>
  <c i="1" r="AX56"/>
  <c i="3" r="BI250"/>
  <c r="BH250"/>
  <c r="BG250"/>
  <c r="BF250"/>
  <c r="T250"/>
  <c r="R250"/>
  <c r="P250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2047"/>
  <c r="BH2047"/>
  <c r="BG2047"/>
  <c r="BF2047"/>
  <c r="T2047"/>
  <c r="T2046"/>
  <c r="R2047"/>
  <c r="R2046"/>
  <c r="P2047"/>
  <c r="P2046"/>
  <c r="BI2017"/>
  <c r="BH2017"/>
  <c r="BG2017"/>
  <c r="BF2017"/>
  <c r="T2017"/>
  <c r="R2017"/>
  <c r="P2017"/>
  <c r="BI1988"/>
  <c r="BH1988"/>
  <c r="BG1988"/>
  <c r="BF1988"/>
  <c r="T1988"/>
  <c r="R1988"/>
  <c r="P1988"/>
  <c r="BI1965"/>
  <c r="BH1965"/>
  <c r="BG1965"/>
  <c r="BF1965"/>
  <c r="T1965"/>
  <c r="R1965"/>
  <c r="P1965"/>
  <c r="BI1958"/>
  <c r="BH1958"/>
  <c r="BG1958"/>
  <c r="BF1958"/>
  <c r="T1958"/>
  <c r="R1958"/>
  <c r="P1958"/>
  <c r="BI1948"/>
  <c r="BH1948"/>
  <c r="BG1948"/>
  <c r="BF1948"/>
  <c r="T1948"/>
  <c r="R1948"/>
  <c r="P1948"/>
  <c r="BI1938"/>
  <c r="BH1938"/>
  <c r="BG1938"/>
  <c r="BF1938"/>
  <c r="T1938"/>
  <c r="R1938"/>
  <c r="P1938"/>
  <c r="BI1928"/>
  <c r="BH1928"/>
  <c r="BG1928"/>
  <c r="BF1928"/>
  <c r="T1928"/>
  <c r="R1928"/>
  <c r="P1928"/>
  <c r="BI1918"/>
  <c r="BH1918"/>
  <c r="BG1918"/>
  <c r="BF1918"/>
  <c r="T1918"/>
  <c r="R1918"/>
  <c r="P1918"/>
  <c r="BI1908"/>
  <c r="BH1908"/>
  <c r="BG1908"/>
  <c r="BF1908"/>
  <c r="T1908"/>
  <c r="R1908"/>
  <c r="P1908"/>
  <c r="BI1898"/>
  <c r="BH1898"/>
  <c r="BG1898"/>
  <c r="BF1898"/>
  <c r="T1898"/>
  <c r="R1898"/>
  <c r="P1898"/>
  <c r="BI1888"/>
  <c r="BH1888"/>
  <c r="BG1888"/>
  <c r="BF1888"/>
  <c r="T1888"/>
  <c r="R1888"/>
  <c r="P1888"/>
  <c r="BI1885"/>
  <c r="BH1885"/>
  <c r="BG1885"/>
  <c r="BF1885"/>
  <c r="T1885"/>
  <c r="R1885"/>
  <c r="P1885"/>
  <c r="BI1883"/>
  <c r="BH1883"/>
  <c r="BG1883"/>
  <c r="BF1883"/>
  <c r="T1883"/>
  <c r="R1883"/>
  <c r="P1883"/>
  <c r="BI1873"/>
  <c r="BH1873"/>
  <c r="BG1873"/>
  <c r="BF1873"/>
  <c r="T1873"/>
  <c r="R1873"/>
  <c r="P1873"/>
  <c r="BI1871"/>
  <c r="BH1871"/>
  <c r="BG1871"/>
  <c r="BF1871"/>
  <c r="T1871"/>
  <c r="R1871"/>
  <c r="P1871"/>
  <c r="BI1862"/>
  <c r="BH1862"/>
  <c r="BG1862"/>
  <c r="BF1862"/>
  <c r="T1862"/>
  <c r="R1862"/>
  <c r="P1862"/>
  <c r="BI1857"/>
  <c r="BH1857"/>
  <c r="BG1857"/>
  <c r="BF1857"/>
  <c r="T1857"/>
  <c r="R1857"/>
  <c r="P1857"/>
  <c r="BI1847"/>
  <c r="BH1847"/>
  <c r="BG1847"/>
  <c r="BF1847"/>
  <c r="T1847"/>
  <c r="R1847"/>
  <c r="P1847"/>
  <c r="BI1844"/>
  <c r="BH1844"/>
  <c r="BG1844"/>
  <c r="BF1844"/>
  <c r="T1844"/>
  <c r="R1844"/>
  <c r="P1844"/>
  <c r="BI1842"/>
  <c r="BH1842"/>
  <c r="BG1842"/>
  <c r="BF1842"/>
  <c r="T1842"/>
  <c r="R1842"/>
  <c r="P1842"/>
  <c r="BI1836"/>
  <c r="BH1836"/>
  <c r="BG1836"/>
  <c r="BF1836"/>
  <c r="T1836"/>
  <c r="R1836"/>
  <c r="P1836"/>
  <c r="BI1830"/>
  <c r="BH1830"/>
  <c r="BG1830"/>
  <c r="BF1830"/>
  <c r="T1830"/>
  <c r="R1830"/>
  <c r="P1830"/>
  <c r="BI1824"/>
  <c r="BH1824"/>
  <c r="BG1824"/>
  <c r="BF1824"/>
  <c r="T1824"/>
  <c r="R1824"/>
  <c r="P1824"/>
  <c r="BI1813"/>
  <c r="BH1813"/>
  <c r="BG1813"/>
  <c r="BF1813"/>
  <c r="T1813"/>
  <c r="R1813"/>
  <c r="P1813"/>
  <c r="BI1811"/>
  <c r="BH1811"/>
  <c r="BG1811"/>
  <c r="BF1811"/>
  <c r="T1811"/>
  <c r="R1811"/>
  <c r="P1811"/>
  <c r="BI1805"/>
  <c r="BH1805"/>
  <c r="BG1805"/>
  <c r="BF1805"/>
  <c r="T1805"/>
  <c r="R1805"/>
  <c r="P1805"/>
  <c r="BI1803"/>
  <c r="BH1803"/>
  <c r="BG1803"/>
  <c r="BF1803"/>
  <c r="T1803"/>
  <c r="R1803"/>
  <c r="P1803"/>
  <c r="BI1797"/>
  <c r="BH1797"/>
  <c r="BG1797"/>
  <c r="BF1797"/>
  <c r="T1797"/>
  <c r="R1797"/>
  <c r="P1797"/>
  <c r="BI1795"/>
  <c r="BH1795"/>
  <c r="BG1795"/>
  <c r="BF1795"/>
  <c r="T1795"/>
  <c r="R1795"/>
  <c r="P1795"/>
  <c r="BI1789"/>
  <c r="BH1789"/>
  <c r="BG1789"/>
  <c r="BF1789"/>
  <c r="T1789"/>
  <c r="R1789"/>
  <c r="P1789"/>
  <c r="BI1778"/>
  <c r="BH1778"/>
  <c r="BG1778"/>
  <c r="BF1778"/>
  <c r="T1778"/>
  <c r="R1778"/>
  <c r="P1778"/>
  <c r="BI1767"/>
  <c r="BH1767"/>
  <c r="BG1767"/>
  <c r="BF1767"/>
  <c r="T1767"/>
  <c r="R1767"/>
  <c r="P1767"/>
  <c r="BI1756"/>
  <c r="BH1756"/>
  <c r="BG1756"/>
  <c r="BF1756"/>
  <c r="T1756"/>
  <c r="R1756"/>
  <c r="P1756"/>
  <c r="BI1745"/>
  <c r="BH1745"/>
  <c r="BG1745"/>
  <c r="BF1745"/>
  <c r="T1745"/>
  <c r="R1745"/>
  <c r="P1745"/>
  <c r="BI1742"/>
  <c r="BH1742"/>
  <c r="BG1742"/>
  <c r="BF1742"/>
  <c r="T1742"/>
  <c r="R1742"/>
  <c r="P1742"/>
  <c r="BI1736"/>
  <c r="BH1736"/>
  <c r="BG1736"/>
  <c r="BF1736"/>
  <c r="T1736"/>
  <c r="R1736"/>
  <c r="P1736"/>
  <c r="BI1730"/>
  <c r="BH1730"/>
  <c r="BG1730"/>
  <c r="BF1730"/>
  <c r="T1730"/>
  <c r="R1730"/>
  <c r="P1730"/>
  <c r="BI1721"/>
  <c r="BH1721"/>
  <c r="BG1721"/>
  <c r="BF1721"/>
  <c r="T1721"/>
  <c r="R1721"/>
  <c r="P1721"/>
  <c r="BI1715"/>
  <c r="BH1715"/>
  <c r="BG1715"/>
  <c r="BF1715"/>
  <c r="T1715"/>
  <c r="R1715"/>
  <c r="P1715"/>
  <c r="BI1706"/>
  <c r="BH1706"/>
  <c r="BG1706"/>
  <c r="BF1706"/>
  <c r="T1706"/>
  <c r="R1706"/>
  <c r="P1706"/>
  <c r="BI1704"/>
  <c r="BH1704"/>
  <c r="BG1704"/>
  <c r="BF1704"/>
  <c r="T1704"/>
  <c r="R1704"/>
  <c r="P1704"/>
  <c r="BI1698"/>
  <c r="BH1698"/>
  <c r="BG1698"/>
  <c r="BF1698"/>
  <c r="T1698"/>
  <c r="R1698"/>
  <c r="P1698"/>
  <c r="BI1689"/>
  <c r="BH1689"/>
  <c r="BG1689"/>
  <c r="BF1689"/>
  <c r="T1689"/>
  <c r="R1689"/>
  <c r="P1689"/>
  <c r="BI1680"/>
  <c r="BH1680"/>
  <c r="BG1680"/>
  <c r="BF1680"/>
  <c r="T1680"/>
  <c r="R1680"/>
  <c r="P1680"/>
  <c r="BI1671"/>
  <c r="BH1671"/>
  <c r="BG1671"/>
  <c r="BF1671"/>
  <c r="T1671"/>
  <c r="R1671"/>
  <c r="P1671"/>
  <c r="BI1668"/>
  <c r="BH1668"/>
  <c r="BG1668"/>
  <c r="BF1668"/>
  <c r="T1668"/>
  <c r="R1668"/>
  <c r="P1668"/>
  <c r="BI1667"/>
  <c r="BH1667"/>
  <c r="BG1667"/>
  <c r="BF1667"/>
  <c r="T1667"/>
  <c r="R1667"/>
  <c r="P1667"/>
  <c r="BI1660"/>
  <c r="BH1660"/>
  <c r="BG1660"/>
  <c r="BF1660"/>
  <c r="T1660"/>
  <c r="R1660"/>
  <c r="P1660"/>
  <c r="BI1659"/>
  <c r="BH1659"/>
  <c r="BG1659"/>
  <c r="BF1659"/>
  <c r="T1659"/>
  <c r="R1659"/>
  <c r="P1659"/>
  <c r="BI1648"/>
  <c r="BH1648"/>
  <c r="BG1648"/>
  <c r="BF1648"/>
  <c r="T1648"/>
  <c r="R1648"/>
  <c r="P1648"/>
  <c r="BI1647"/>
  <c r="BH1647"/>
  <c r="BG1647"/>
  <c r="BF1647"/>
  <c r="T1647"/>
  <c r="R1647"/>
  <c r="P1647"/>
  <c r="BI1642"/>
  <c r="BH1642"/>
  <c r="BG1642"/>
  <c r="BF1642"/>
  <c r="T1642"/>
  <c r="R1642"/>
  <c r="P1642"/>
  <c r="BI1636"/>
  <c r="BH1636"/>
  <c r="BG1636"/>
  <c r="BF1636"/>
  <c r="T1636"/>
  <c r="R1636"/>
  <c r="P1636"/>
  <c r="BI1634"/>
  <c r="BH1634"/>
  <c r="BG1634"/>
  <c r="BF1634"/>
  <c r="T1634"/>
  <c r="R1634"/>
  <c r="P1634"/>
  <c r="BI1628"/>
  <c r="BH1628"/>
  <c r="BG1628"/>
  <c r="BF1628"/>
  <c r="T1628"/>
  <c r="R1628"/>
  <c r="P1628"/>
  <c r="BI1626"/>
  <c r="BH1626"/>
  <c r="BG1626"/>
  <c r="BF1626"/>
  <c r="T1626"/>
  <c r="R1626"/>
  <c r="P1626"/>
  <c r="BI1616"/>
  <c r="BH1616"/>
  <c r="BG1616"/>
  <c r="BF1616"/>
  <c r="T1616"/>
  <c r="R1616"/>
  <c r="P1616"/>
  <c r="BI1610"/>
  <c r="BH1610"/>
  <c r="BG1610"/>
  <c r="BF1610"/>
  <c r="T1610"/>
  <c r="R1610"/>
  <c r="P1610"/>
  <c r="BI1606"/>
  <c r="BH1606"/>
  <c r="BG1606"/>
  <c r="BF1606"/>
  <c r="T1606"/>
  <c r="R1606"/>
  <c r="P1606"/>
  <c r="BI1602"/>
  <c r="BH1602"/>
  <c r="BG1602"/>
  <c r="BF1602"/>
  <c r="T1602"/>
  <c r="R1602"/>
  <c r="P1602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88"/>
  <c r="BH1588"/>
  <c r="BG1588"/>
  <c r="BF1588"/>
  <c r="T1588"/>
  <c r="R1588"/>
  <c r="P1588"/>
  <c r="BI1584"/>
  <c r="BH1584"/>
  <c r="BG1584"/>
  <c r="BF1584"/>
  <c r="T1584"/>
  <c r="R1584"/>
  <c r="P1584"/>
  <c r="BI1580"/>
  <c r="BH1580"/>
  <c r="BG1580"/>
  <c r="BF1580"/>
  <c r="T1580"/>
  <c r="R1580"/>
  <c r="P1580"/>
  <c r="BI1565"/>
  <c r="BH1565"/>
  <c r="BG1565"/>
  <c r="BF1565"/>
  <c r="T1565"/>
  <c r="R1565"/>
  <c r="P1565"/>
  <c r="BI1561"/>
  <c r="BH1561"/>
  <c r="BG1561"/>
  <c r="BF1561"/>
  <c r="T1561"/>
  <c r="R1561"/>
  <c r="P1561"/>
  <c r="BI1554"/>
  <c r="BH1554"/>
  <c r="BG1554"/>
  <c r="BF1554"/>
  <c r="T1554"/>
  <c r="R1554"/>
  <c r="P1554"/>
  <c r="BI1550"/>
  <c r="BH1550"/>
  <c r="BG1550"/>
  <c r="BF1550"/>
  <c r="T1550"/>
  <c r="R1550"/>
  <c r="P1550"/>
  <c r="BI1545"/>
  <c r="BH1545"/>
  <c r="BG1545"/>
  <c r="BF1545"/>
  <c r="T1545"/>
  <c r="R1545"/>
  <c r="P1545"/>
  <c r="BI1540"/>
  <c r="BH1540"/>
  <c r="BG1540"/>
  <c r="BF1540"/>
  <c r="T1540"/>
  <c r="R1540"/>
  <c r="P1540"/>
  <c r="BI1538"/>
  <c r="BH1538"/>
  <c r="BG1538"/>
  <c r="BF1538"/>
  <c r="T1538"/>
  <c r="R1538"/>
  <c r="P1538"/>
  <c r="BI1533"/>
  <c r="BH1533"/>
  <c r="BG1533"/>
  <c r="BF1533"/>
  <c r="T1533"/>
  <c r="R1533"/>
  <c r="P1533"/>
  <c r="BI1531"/>
  <c r="BH1531"/>
  <c r="BG1531"/>
  <c r="BF1531"/>
  <c r="T1531"/>
  <c r="R1531"/>
  <c r="P1531"/>
  <c r="BI1529"/>
  <c r="BH1529"/>
  <c r="BG1529"/>
  <c r="BF1529"/>
  <c r="T1529"/>
  <c r="R1529"/>
  <c r="P1529"/>
  <c r="BI1524"/>
  <c r="BH1524"/>
  <c r="BG1524"/>
  <c r="BF1524"/>
  <c r="T1524"/>
  <c r="R1524"/>
  <c r="P1524"/>
  <c r="BI1521"/>
  <c r="BH1521"/>
  <c r="BG1521"/>
  <c r="BF1521"/>
  <c r="T1521"/>
  <c r="R1521"/>
  <c r="P1521"/>
  <c r="BI1516"/>
  <c r="BH1516"/>
  <c r="BG1516"/>
  <c r="BF1516"/>
  <c r="T1516"/>
  <c r="R1516"/>
  <c r="P1516"/>
  <c r="BI1515"/>
  <c r="BH1515"/>
  <c r="BG1515"/>
  <c r="BF1515"/>
  <c r="T1515"/>
  <c r="R1515"/>
  <c r="P1515"/>
  <c r="BI1510"/>
  <c r="BH1510"/>
  <c r="BG1510"/>
  <c r="BF1510"/>
  <c r="T1510"/>
  <c r="R1510"/>
  <c r="P1510"/>
  <c r="BI1505"/>
  <c r="BH1505"/>
  <c r="BG1505"/>
  <c r="BF1505"/>
  <c r="T1505"/>
  <c r="R1505"/>
  <c r="P1505"/>
  <c r="BI1503"/>
  <c r="BH1503"/>
  <c r="BG1503"/>
  <c r="BF1503"/>
  <c r="T1503"/>
  <c r="R1503"/>
  <c r="P1503"/>
  <c r="BI1498"/>
  <c r="BH1498"/>
  <c r="BG1498"/>
  <c r="BF1498"/>
  <c r="T1498"/>
  <c r="R1498"/>
  <c r="P1498"/>
  <c r="BI1493"/>
  <c r="BH1493"/>
  <c r="BG1493"/>
  <c r="BF1493"/>
  <c r="T1493"/>
  <c r="R1493"/>
  <c r="P1493"/>
  <c r="BI1486"/>
  <c r="BH1486"/>
  <c r="BG1486"/>
  <c r="BF1486"/>
  <c r="T1486"/>
  <c r="R1486"/>
  <c r="P1486"/>
  <c r="BI1481"/>
  <c r="BH1481"/>
  <c r="BG1481"/>
  <c r="BF1481"/>
  <c r="T1481"/>
  <c r="R1481"/>
  <c r="P1481"/>
  <c r="BI1478"/>
  <c r="BH1478"/>
  <c r="BG1478"/>
  <c r="BF1478"/>
  <c r="T1478"/>
  <c r="R1478"/>
  <c r="P1478"/>
  <c r="BI1470"/>
  <c r="BH1470"/>
  <c r="BG1470"/>
  <c r="BF1470"/>
  <c r="T1470"/>
  <c r="R1470"/>
  <c r="P1470"/>
  <c r="BI1469"/>
  <c r="BH1469"/>
  <c r="BG1469"/>
  <c r="BF1469"/>
  <c r="T1469"/>
  <c r="R1469"/>
  <c r="P1469"/>
  <c r="BI1462"/>
  <c r="BH1462"/>
  <c r="BG1462"/>
  <c r="BF1462"/>
  <c r="T1462"/>
  <c r="R1462"/>
  <c r="P1462"/>
  <c r="BI1461"/>
  <c r="BH1461"/>
  <c r="BG1461"/>
  <c r="BF1461"/>
  <c r="T1461"/>
  <c r="R1461"/>
  <c r="P1461"/>
  <c r="BI1454"/>
  <c r="BH1454"/>
  <c r="BG1454"/>
  <c r="BF1454"/>
  <c r="T1454"/>
  <c r="R1454"/>
  <c r="P1454"/>
  <c r="BI1453"/>
  <c r="BH1453"/>
  <c r="BG1453"/>
  <c r="BF1453"/>
  <c r="T1453"/>
  <c r="R1453"/>
  <c r="P1453"/>
  <c r="BI1446"/>
  <c r="BH1446"/>
  <c r="BG1446"/>
  <c r="BF1446"/>
  <c r="T1446"/>
  <c r="R1446"/>
  <c r="P1446"/>
  <c r="BI1444"/>
  <c r="BH1444"/>
  <c r="BG1444"/>
  <c r="BF1444"/>
  <c r="T1444"/>
  <c r="R1444"/>
  <c r="P1444"/>
  <c r="BI1439"/>
  <c r="BH1439"/>
  <c r="BG1439"/>
  <c r="BF1439"/>
  <c r="T1439"/>
  <c r="R1439"/>
  <c r="P1439"/>
  <c r="BI1434"/>
  <c r="BH1434"/>
  <c r="BG1434"/>
  <c r="BF1434"/>
  <c r="T1434"/>
  <c r="R1434"/>
  <c r="P1434"/>
  <c r="BI1427"/>
  <c r="BH1427"/>
  <c r="BG1427"/>
  <c r="BF1427"/>
  <c r="T1427"/>
  <c r="R1427"/>
  <c r="P1427"/>
  <c r="BI1425"/>
  <c r="BH1425"/>
  <c r="BG1425"/>
  <c r="BF1425"/>
  <c r="T1425"/>
  <c r="R1425"/>
  <c r="P1425"/>
  <c r="BI1418"/>
  <c r="BH1418"/>
  <c r="BG1418"/>
  <c r="BF1418"/>
  <c r="T1418"/>
  <c r="R1418"/>
  <c r="P1418"/>
  <c r="BI1417"/>
  <c r="BH1417"/>
  <c r="BG1417"/>
  <c r="BF1417"/>
  <c r="T1417"/>
  <c r="R1417"/>
  <c r="P1417"/>
  <c r="BI1412"/>
  <c r="BH1412"/>
  <c r="BG1412"/>
  <c r="BF1412"/>
  <c r="T1412"/>
  <c r="R1412"/>
  <c r="P1412"/>
  <c r="BI1408"/>
  <c r="BH1408"/>
  <c r="BG1408"/>
  <c r="BF1408"/>
  <c r="T1408"/>
  <c r="R1408"/>
  <c r="P1408"/>
  <c r="BI1404"/>
  <c r="BH1404"/>
  <c r="BG1404"/>
  <c r="BF1404"/>
  <c r="T1404"/>
  <c r="R1404"/>
  <c r="P1404"/>
  <c r="BI1397"/>
  <c r="BH1397"/>
  <c r="BG1397"/>
  <c r="BF1397"/>
  <c r="T1397"/>
  <c r="R1397"/>
  <c r="P1397"/>
  <c r="BI1392"/>
  <c r="BH1392"/>
  <c r="BG1392"/>
  <c r="BF1392"/>
  <c r="T1392"/>
  <c r="R1392"/>
  <c r="P1392"/>
  <c r="BI1387"/>
  <c r="BH1387"/>
  <c r="BG1387"/>
  <c r="BF1387"/>
  <c r="T1387"/>
  <c r="R1387"/>
  <c r="P1387"/>
  <c r="BI1379"/>
  <c r="BH1379"/>
  <c r="BG1379"/>
  <c r="BF1379"/>
  <c r="T1379"/>
  <c r="R1379"/>
  <c r="P1379"/>
  <c r="BI1369"/>
  <c r="BH1369"/>
  <c r="BG1369"/>
  <c r="BF1369"/>
  <c r="T1369"/>
  <c r="R1369"/>
  <c r="P1369"/>
  <c r="BI1359"/>
  <c r="BH1359"/>
  <c r="BG1359"/>
  <c r="BF1359"/>
  <c r="T1359"/>
  <c r="R1359"/>
  <c r="P1359"/>
  <c r="BI1344"/>
  <c r="BH1344"/>
  <c r="BG1344"/>
  <c r="BF1344"/>
  <c r="T1344"/>
  <c r="R1344"/>
  <c r="P1344"/>
  <c r="BI1343"/>
  <c r="BH1343"/>
  <c r="BG1343"/>
  <c r="BF1343"/>
  <c r="T1343"/>
  <c r="R1343"/>
  <c r="P1343"/>
  <c r="BI1338"/>
  <c r="BH1338"/>
  <c r="BG1338"/>
  <c r="BF1338"/>
  <c r="T1338"/>
  <c r="R1338"/>
  <c r="P1338"/>
  <c r="BI1337"/>
  <c r="BH1337"/>
  <c r="BG1337"/>
  <c r="BF1337"/>
  <c r="T1337"/>
  <c r="R1337"/>
  <c r="P1337"/>
  <c r="BI1328"/>
  <c r="BH1328"/>
  <c r="BG1328"/>
  <c r="BF1328"/>
  <c r="T1328"/>
  <c r="R1328"/>
  <c r="P1328"/>
  <c r="BI1327"/>
  <c r="BH1327"/>
  <c r="BG1327"/>
  <c r="BF1327"/>
  <c r="T1327"/>
  <c r="R1327"/>
  <c r="P1327"/>
  <c r="BI1322"/>
  <c r="BH1322"/>
  <c r="BG1322"/>
  <c r="BF1322"/>
  <c r="T1322"/>
  <c r="R1322"/>
  <c r="P1322"/>
  <c r="BI1321"/>
  <c r="BH1321"/>
  <c r="BG1321"/>
  <c r="BF1321"/>
  <c r="T1321"/>
  <c r="R1321"/>
  <c r="P1321"/>
  <c r="BI1313"/>
  <c r="BH1313"/>
  <c r="BG1313"/>
  <c r="BF1313"/>
  <c r="T1313"/>
  <c r="R1313"/>
  <c r="P1313"/>
  <c r="BI1312"/>
  <c r="BH1312"/>
  <c r="BG1312"/>
  <c r="BF1312"/>
  <c r="T1312"/>
  <c r="R1312"/>
  <c r="P1312"/>
  <c r="BI1304"/>
  <c r="BH1304"/>
  <c r="BG1304"/>
  <c r="BF1304"/>
  <c r="T1304"/>
  <c r="R1304"/>
  <c r="P1304"/>
  <c r="BI1303"/>
  <c r="BH1303"/>
  <c r="BG1303"/>
  <c r="BF1303"/>
  <c r="T1303"/>
  <c r="R1303"/>
  <c r="P1303"/>
  <c r="BI1298"/>
  <c r="BH1298"/>
  <c r="BG1298"/>
  <c r="BF1298"/>
  <c r="T1298"/>
  <c r="R1298"/>
  <c r="P1298"/>
  <c r="BI1297"/>
  <c r="BH1297"/>
  <c r="BG1297"/>
  <c r="BF1297"/>
  <c r="T1297"/>
  <c r="R1297"/>
  <c r="P1297"/>
  <c r="BI1292"/>
  <c r="BH1292"/>
  <c r="BG1292"/>
  <c r="BF1292"/>
  <c r="T1292"/>
  <c r="R1292"/>
  <c r="P1292"/>
  <c r="BI1287"/>
  <c r="BH1287"/>
  <c r="BG1287"/>
  <c r="BF1287"/>
  <c r="T1287"/>
  <c r="R1287"/>
  <c r="P1287"/>
  <c r="BI1280"/>
  <c r="BH1280"/>
  <c r="BG1280"/>
  <c r="BF1280"/>
  <c r="T1280"/>
  <c r="R1280"/>
  <c r="P1280"/>
  <c r="BI1273"/>
  <c r="BH1273"/>
  <c r="BG1273"/>
  <c r="BF1273"/>
  <c r="T1273"/>
  <c r="R1273"/>
  <c r="P1273"/>
  <c r="BI1270"/>
  <c r="BH1270"/>
  <c r="BG1270"/>
  <c r="BF1270"/>
  <c r="T1270"/>
  <c r="R1270"/>
  <c r="P1270"/>
  <c r="BI1268"/>
  <c r="BH1268"/>
  <c r="BG1268"/>
  <c r="BF1268"/>
  <c r="T1268"/>
  <c r="R1268"/>
  <c r="P1268"/>
  <c r="BI1265"/>
  <c r="BH1265"/>
  <c r="BG1265"/>
  <c r="BF1265"/>
  <c r="T1265"/>
  <c r="R1265"/>
  <c r="P1265"/>
  <c r="BI1263"/>
  <c r="BH1263"/>
  <c r="BG1263"/>
  <c r="BF1263"/>
  <c r="T1263"/>
  <c r="R1263"/>
  <c r="P1263"/>
  <c r="BI1261"/>
  <c r="BH1261"/>
  <c r="BG1261"/>
  <c r="BF1261"/>
  <c r="T1261"/>
  <c r="R1261"/>
  <c r="P1261"/>
  <c r="BI1259"/>
  <c r="BH1259"/>
  <c r="BG1259"/>
  <c r="BF1259"/>
  <c r="T1259"/>
  <c r="R1259"/>
  <c r="P1259"/>
  <c r="BI1257"/>
  <c r="BH1257"/>
  <c r="BG1257"/>
  <c r="BF1257"/>
  <c r="T1257"/>
  <c r="R1257"/>
  <c r="P1257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49"/>
  <c r="BH1249"/>
  <c r="BG1249"/>
  <c r="BF1249"/>
  <c r="T1249"/>
  <c r="R1249"/>
  <c r="P1249"/>
  <c r="BI1247"/>
  <c r="BH1247"/>
  <c r="BG1247"/>
  <c r="BF1247"/>
  <c r="T1247"/>
  <c r="R1247"/>
  <c r="P1247"/>
  <c r="BI1245"/>
  <c r="BH1245"/>
  <c r="BG1245"/>
  <c r="BF1245"/>
  <c r="T1245"/>
  <c r="R1245"/>
  <c r="P1245"/>
  <c r="BI1243"/>
  <c r="BH1243"/>
  <c r="BG1243"/>
  <c r="BF1243"/>
  <c r="T1243"/>
  <c r="R1243"/>
  <c r="P1243"/>
  <c r="BI1240"/>
  <c r="BH1240"/>
  <c r="BG1240"/>
  <c r="BF1240"/>
  <c r="T1240"/>
  <c r="R1240"/>
  <c r="P1240"/>
  <c r="BI1235"/>
  <c r="BH1235"/>
  <c r="BG1235"/>
  <c r="BF1235"/>
  <c r="T1235"/>
  <c r="R1235"/>
  <c r="P1235"/>
  <c r="BI1230"/>
  <c r="BH1230"/>
  <c r="BG1230"/>
  <c r="BF1230"/>
  <c r="T1230"/>
  <c r="R1230"/>
  <c r="P1230"/>
  <c r="BI1225"/>
  <c r="BH1225"/>
  <c r="BG1225"/>
  <c r="BF1225"/>
  <c r="T1225"/>
  <c r="R1225"/>
  <c r="P1225"/>
  <c r="BI1220"/>
  <c r="BH1220"/>
  <c r="BG1220"/>
  <c r="BF1220"/>
  <c r="T1220"/>
  <c r="R1220"/>
  <c r="P1220"/>
  <c r="BI1215"/>
  <c r="BH1215"/>
  <c r="BG1215"/>
  <c r="BF1215"/>
  <c r="T1215"/>
  <c r="R1215"/>
  <c r="P1215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7"/>
  <c r="BH1207"/>
  <c r="BG1207"/>
  <c r="BF1207"/>
  <c r="T1207"/>
  <c r="R1207"/>
  <c r="P1207"/>
  <c r="BI1205"/>
  <c r="BH1205"/>
  <c r="BG1205"/>
  <c r="BF1205"/>
  <c r="T1205"/>
  <c r="R1205"/>
  <c r="P1205"/>
  <c r="BI1200"/>
  <c r="BH1200"/>
  <c r="BG1200"/>
  <c r="BF1200"/>
  <c r="T1200"/>
  <c r="R1200"/>
  <c r="P1200"/>
  <c r="BI1197"/>
  <c r="BH1197"/>
  <c r="BG1197"/>
  <c r="BF1197"/>
  <c r="T1197"/>
  <c r="R1197"/>
  <c r="P1197"/>
  <c r="BI1195"/>
  <c r="BH1195"/>
  <c r="BG1195"/>
  <c r="BF1195"/>
  <c r="T1195"/>
  <c r="R1195"/>
  <c r="P1195"/>
  <c r="BI1191"/>
  <c r="BH1191"/>
  <c r="BG1191"/>
  <c r="BF1191"/>
  <c r="T1191"/>
  <c r="R1191"/>
  <c r="P1191"/>
  <c r="BI1186"/>
  <c r="BH1186"/>
  <c r="BG1186"/>
  <c r="BF1186"/>
  <c r="T1186"/>
  <c r="R1186"/>
  <c r="P1186"/>
  <c r="BI1181"/>
  <c r="BH1181"/>
  <c r="BG1181"/>
  <c r="BF1181"/>
  <c r="T1181"/>
  <c r="R1181"/>
  <c r="P1181"/>
  <c r="BI1174"/>
  <c r="BH1174"/>
  <c r="BG1174"/>
  <c r="BF1174"/>
  <c r="T1174"/>
  <c r="R1174"/>
  <c r="P1174"/>
  <c r="BI1169"/>
  <c r="BH1169"/>
  <c r="BG1169"/>
  <c r="BF1169"/>
  <c r="T1169"/>
  <c r="R1169"/>
  <c r="P1169"/>
  <c r="BI1164"/>
  <c r="BH1164"/>
  <c r="BG1164"/>
  <c r="BF1164"/>
  <c r="T1164"/>
  <c r="R1164"/>
  <c r="P1164"/>
  <c r="BI1162"/>
  <c r="BH1162"/>
  <c r="BG1162"/>
  <c r="BF1162"/>
  <c r="T1162"/>
  <c r="R1162"/>
  <c r="P1162"/>
  <c r="BI1159"/>
  <c r="BH1159"/>
  <c r="BG1159"/>
  <c r="BF1159"/>
  <c r="T1159"/>
  <c r="R1159"/>
  <c r="P1159"/>
  <c r="BI1154"/>
  <c r="BH1154"/>
  <c r="BG1154"/>
  <c r="BF1154"/>
  <c r="T1154"/>
  <c r="R1154"/>
  <c r="P1154"/>
  <c r="BI1149"/>
  <c r="BH1149"/>
  <c r="BG1149"/>
  <c r="BF1149"/>
  <c r="T1149"/>
  <c r="R1149"/>
  <c r="P1149"/>
  <c r="BI1146"/>
  <c r="BH1146"/>
  <c r="BG1146"/>
  <c r="BF1146"/>
  <c r="T1146"/>
  <c r="R1146"/>
  <c r="P1146"/>
  <c r="BI1141"/>
  <c r="BH1141"/>
  <c r="BG1141"/>
  <c r="BF1141"/>
  <c r="T1141"/>
  <c r="R1141"/>
  <c r="P1141"/>
  <c r="BI1136"/>
  <c r="BH1136"/>
  <c r="BG1136"/>
  <c r="BF1136"/>
  <c r="T1136"/>
  <c r="R1136"/>
  <c r="P1136"/>
  <c r="BI1131"/>
  <c r="BH1131"/>
  <c r="BG1131"/>
  <c r="BF1131"/>
  <c r="T1131"/>
  <c r="R1131"/>
  <c r="P1131"/>
  <c r="BI1129"/>
  <c r="BH1129"/>
  <c r="BG1129"/>
  <c r="BF1129"/>
  <c r="T1129"/>
  <c r="R1129"/>
  <c r="P1129"/>
  <c r="BI1126"/>
  <c r="BH1126"/>
  <c r="BG1126"/>
  <c r="BF1126"/>
  <c r="T1126"/>
  <c r="R1126"/>
  <c r="P1126"/>
  <c r="BI1124"/>
  <c r="BH1124"/>
  <c r="BG1124"/>
  <c r="BF1124"/>
  <c r="T1124"/>
  <c r="R1124"/>
  <c r="P1124"/>
  <c r="BI1122"/>
  <c r="BH1122"/>
  <c r="BG1122"/>
  <c r="BF1122"/>
  <c r="T1122"/>
  <c r="R1122"/>
  <c r="P1122"/>
  <c r="BI1117"/>
  <c r="BH1117"/>
  <c r="BG1117"/>
  <c r="BF1117"/>
  <c r="T1117"/>
  <c r="R1117"/>
  <c r="P1117"/>
  <c r="BI1115"/>
  <c r="BH1115"/>
  <c r="BG1115"/>
  <c r="BF1115"/>
  <c r="T1115"/>
  <c r="R1115"/>
  <c r="P1115"/>
  <c r="BI1112"/>
  <c r="BH1112"/>
  <c r="BG1112"/>
  <c r="BF1112"/>
  <c r="T1112"/>
  <c r="R1112"/>
  <c r="P1112"/>
  <c r="BI1111"/>
  <c r="BH1111"/>
  <c r="BG1111"/>
  <c r="BF1111"/>
  <c r="T1111"/>
  <c r="R1111"/>
  <c r="P1111"/>
  <c r="BI1104"/>
  <c r="BH1104"/>
  <c r="BG1104"/>
  <c r="BF1104"/>
  <c r="T1104"/>
  <c r="R1104"/>
  <c r="P1104"/>
  <c r="BI1099"/>
  <c r="BH1099"/>
  <c r="BG1099"/>
  <c r="BF1099"/>
  <c r="T1099"/>
  <c r="R1099"/>
  <c r="P1099"/>
  <c r="BI1096"/>
  <c r="BH1096"/>
  <c r="BG1096"/>
  <c r="BF1096"/>
  <c r="T1096"/>
  <c r="R1096"/>
  <c r="P1096"/>
  <c r="BI1088"/>
  <c r="BH1088"/>
  <c r="BG1088"/>
  <c r="BF1088"/>
  <c r="T1088"/>
  <c r="R1088"/>
  <c r="P1088"/>
  <c r="BI1086"/>
  <c r="BH1086"/>
  <c r="BG1086"/>
  <c r="BF1086"/>
  <c r="T1086"/>
  <c r="R1086"/>
  <c r="P1086"/>
  <c r="BI1073"/>
  <c r="BH1073"/>
  <c r="BG1073"/>
  <c r="BF1073"/>
  <c r="T1073"/>
  <c r="R1073"/>
  <c r="P1073"/>
  <c r="BI1068"/>
  <c r="BH1068"/>
  <c r="BG1068"/>
  <c r="BF1068"/>
  <c r="T1068"/>
  <c r="R1068"/>
  <c r="P1068"/>
  <c r="BI1059"/>
  <c r="BH1059"/>
  <c r="BG1059"/>
  <c r="BF1059"/>
  <c r="T1059"/>
  <c r="R1059"/>
  <c r="P1059"/>
  <c r="BI1050"/>
  <c r="BH1050"/>
  <c r="BG1050"/>
  <c r="BF1050"/>
  <c r="T1050"/>
  <c r="R1050"/>
  <c r="P1050"/>
  <c r="BI1045"/>
  <c r="BH1045"/>
  <c r="BG1045"/>
  <c r="BF1045"/>
  <c r="T1045"/>
  <c r="R1045"/>
  <c r="P1045"/>
  <c r="BI1038"/>
  <c r="BH1038"/>
  <c r="BG1038"/>
  <c r="BF1038"/>
  <c r="T1038"/>
  <c r="R1038"/>
  <c r="P1038"/>
  <c r="BI1036"/>
  <c r="BH1036"/>
  <c r="BG1036"/>
  <c r="BF1036"/>
  <c r="T1036"/>
  <c r="R1036"/>
  <c r="P1036"/>
  <c r="BI1034"/>
  <c r="BH1034"/>
  <c r="BG1034"/>
  <c r="BF1034"/>
  <c r="T1034"/>
  <c r="R1034"/>
  <c r="P1034"/>
  <c r="BI1029"/>
  <c r="BH1029"/>
  <c r="BG1029"/>
  <c r="BF1029"/>
  <c r="T1029"/>
  <c r="R1029"/>
  <c r="P1029"/>
  <c r="BI1028"/>
  <c r="BH1028"/>
  <c r="BG1028"/>
  <c r="BF1028"/>
  <c r="T1028"/>
  <c r="R1028"/>
  <c r="P1028"/>
  <c r="BI1023"/>
  <c r="BH1023"/>
  <c r="BG1023"/>
  <c r="BF1023"/>
  <c r="T1023"/>
  <c r="R1023"/>
  <c r="P1023"/>
  <c r="BI1022"/>
  <c r="BH1022"/>
  <c r="BG1022"/>
  <c r="BF1022"/>
  <c r="T1022"/>
  <c r="R1022"/>
  <c r="P1022"/>
  <c r="BI1013"/>
  <c r="BH1013"/>
  <c r="BG1013"/>
  <c r="BF1013"/>
  <c r="T1013"/>
  <c r="R1013"/>
  <c r="P1013"/>
  <c r="BI1008"/>
  <c r="BH1008"/>
  <c r="BG1008"/>
  <c r="BF1008"/>
  <c r="T1008"/>
  <c r="R1008"/>
  <c r="P1008"/>
  <c r="BI1003"/>
  <c r="BH1003"/>
  <c r="BG1003"/>
  <c r="BF1003"/>
  <c r="T1003"/>
  <c r="R1003"/>
  <c r="P1003"/>
  <c r="BI993"/>
  <c r="BH993"/>
  <c r="BG993"/>
  <c r="BF993"/>
  <c r="T993"/>
  <c r="R993"/>
  <c r="P993"/>
  <c r="BI988"/>
  <c r="BH988"/>
  <c r="BG988"/>
  <c r="BF988"/>
  <c r="T988"/>
  <c r="R988"/>
  <c r="P988"/>
  <c r="BI979"/>
  <c r="BH979"/>
  <c r="BG979"/>
  <c r="BF979"/>
  <c r="T979"/>
  <c r="R979"/>
  <c r="P979"/>
  <c r="BI972"/>
  <c r="BH972"/>
  <c r="BG972"/>
  <c r="BF972"/>
  <c r="T972"/>
  <c r="R972"/>
  <c r="P972"/>
  <c r="BI970"/>
  <c r="BH970"/>
  <c r="BG970"/>
  <c r="BF970"/>
  <c r="T970"/>
  <c r="R970"/>
  <c r="P970"/>
  <c r="BI967"/>
  <c r="BH967"/>
  <c r="BG967"/>
  <c r="BF967"/>
  <c r="T967"/>
  <c r="R967"/>
  <c r="P967"/>
  <c r="BI962"/>
  <c r="BH962"/>
  <c r="BG962"/>
  <c r="BF962"/>
  <c r="T962"/>
  <c r="R962"/>
  <c r="P962"/>
  <c r="BI957"/>
  <c r="BH957"/>
  <c r="BG957"/>
  <c r="BF957"/>
  <c r="T957"/>
  <c r="R957"/>
  <c r="P957"/>
  <c r="BI952"/>
  <c r="BH952"/>
  <c r="BG952"/>
  <c r="BF952"/>
  <c r="T952"/>
  <c r="R952"/>
  <c r="P952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7"/>
  <c r="BH907"/>
  <c r="BG907"/>
  <c r="BF907"/>
  <c r="T907"/>
  <c r="R907"/>
  <c r="P907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1"/>
  <c r="BH891"/>
  <c r="BG891"/>
  <c r="BF891"/>
  <c r="T891"/>
  <c r="R891"/>
  <c r="P891"/>
  <c r="BI886"/>
  <c r="BH886"/>
  <c r="BG886"/>
  <c r="BF886"/>
  <c r="T886"/>
  <c r="R886"/>
  <c r="P886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50"/>
  <c r="BH850"/>
  <c r="BG850"/>
  <c r="BF850"/>
  <c r="T850"/>
  <c r="R850"/>
  <c r="P850"/>
  <c r="BI848"/>
  <c r="BH848"/>
  <c r="BG848"/>
  <c r="BF848"/>
  <c r="T848"/>
  <c r="R848"/>
  <c r="P848"/>
  <c r="BI843"/>
  <c r="BH843"/>
  <c r="BG843"/>
  <c r="BF843"/>
  <c r="T843"/>
  <c r="R843"/>
  <c r="P843"/>
  <c r="BI841"/>
  <c r="BH841"/>
  <c r="BG841"/>
  <c r="BF841"/>
  <c r="T841"/>
  <c r="R841"/>
  <c r="P841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6"/>
  <c r="BH816"/>
  <c r="BG816"/>
  <c r="BF816"/>
  <c r="T816"/>
  <c r="R816"/>
  <c r="P816"/>
  <c r="BI812"/>
  <c r="BH812"/>
  <c r="BG812"/>
  <c r="BF812"/>
  <c r="T812"/>
  <c r="R812"/>
  <c r="P812"/>
  <c r="BI808"/>
  <c r="BH808"/>
  <c r="BG808"/>
  <c r="BF808"/>
  <c r="T808"/>
  <c r="R808"/>
  <c r="P808"/>
  <c r="BI802"/>
  <c r="BH802"/>
  <c r="BG802"/>
  <c r="BF802"/>
  <c r="T802"/>
  <c r="R802"/>
  <c r="P802"/>
  <c r="BI798"/>
  <c r="BH798"/>
  <c r="BG798"/>
  <c r="BF798"/>
  <c r="T798"/>
  <c r="R798"/>
  <c r="P798"/>
  <c r="BI793"/>
  <c r="BH793"/>
  <c r="BG793"/>
  <c r="BF793"/>
  <c r="T793"/>
  <c r="R793"/>
  <c r="P793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3"/>
  <c r="BH773"/>
  <c r="BG773"/>
  <c r="BF773"/>
  <c r="T773"/>
  <c r="R773"/>
  <c r="P773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47"/>
  <c r="BH747"/>
  <c r="BG747"/>
  <c r="BF747"/>
  <c r="T747"/>
  <c r="R747"/>
  <c r="P747"/>
  <c r="BI743"/>
  <c r="BH743"/>
  <c r="BG743"/>
  <c r="BF743"/>
  <c r="T743"/>
  <c r="R743"/>
  <c r="P743"/>
  <c r="BI737"/>
  <c r="BH737"/>
  <c r="BG737"/>
  <c r="BF737"/>
  <c r="T737"/>
  <c r="R737"/>
  <c r="P737"/>
  <c r="BI731"/>
  <c r="BH731"/>
  <c r="BG731"/>
  <c r="BF731"/>
  <c r="T731"/>
  <c r="R731"/>
  <c r="P731"/>
  <c r="BI725"/>
  <c r="BH725"/>
  <c r="BG725"/>
  <c r="BF725"/>
  <c r="T725"/>
  <c r="R725"/>
  <c r="P725"/>
  <c r="BI719"/>
  <c r="BH719"/>
  <c r="BG719"/>
  <c r="BF719"/>
  <c r="T719"/>
  <c r="R719"/>
  <c r="P719"/>
  <c r="BI717"/>
  <c r="BH717"/>
  <c r="BG717"/>
  <c r="BF717"/>
  <c r="T717"/>
  <c r="R717"/>
  <c r="P717"/>
  <c r="BI711"/>
  <c r="BH711"/>
  <c r="BG711"/>
  <c r="BF711"/>
  <c r="T711"/>
  <c r="R711"/>
  <c r="P711"/>
  <c r="BI708"/>
  <c r="BH708"/>
  <c r="BG708"/>
  <c r="BF708"/>
  <c r="T708"/>
  <c r="R708"/>
  <c r="P708"/>
  <c r="BI706"/>
  <c r="BH706"/>
  <c r="BG706"/>
  <c r="BF706"/>
  <c r="T706"/>
  <c r="R706"/>
  <c r="P706"/>
  <c r="BI699"/>
  <c r="BH699"/>
  <c r="BG699"/>
  <c r="BF699"/>
  <c r="T699"/>
  <c r="R699"/>
  <c r="P699"/>
  <c r="BI697"/>
  <c r="BH697"/>
  <c r="BG697"/>
  <c r="BF697"/>
  <c r="T697"/>
  <c r="R697"/>
  <c r="P697"/>
  <c r="BI690"/>
  <c r="BH690"/>
  <c r="BG690"/>
  <c r="BF690"/>
  <c r="T690"/>
  <c r="R690"/>
  <c r="P690"/>
  <c r="BI683"/>
  <c r="BH683"/>
  <c r="BG683"/>
  <c r="BF683"/>
  <c r="T683"/>
  <c r="R683"/>
  <c r="P683"/>
  <c r="BI676"/>
  <c r="BH676"/>
  <c r="BG676"/>
  <c r="BF676"/>
  <c r="T676"/>
  <c r="R676"/>
  <c r="P676"/>
  <c r="BI668"/>
  <c r="BH668"/>
  <c r="BG668"/>
  <c r="BF668"/>
  <c r="T668"/>
  <c r="R668"/>
  <c r="P668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T654"/>
  <c r="R655"/>
  <c r="R654"/>
  <c r="P655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599"/>
  <c r="BH599"/>
  <c r="BG599"/>
  <c r="BF599"/>
  <c r="T599"/>
  <c r="R599"/>
  <c r="P599"/>
  <c r="BI594"/>
  <c r="BH594"/>
  <c r="BG594"/>
  <c r="BF594"/>
  <c r="T594"/>
  <c r="R594"/>
  <c r="P594"/>
  <c r="BI587"/>
  <c r="BH587"/>
  <c r="BG587"/>
  <c r="BF587"/>
  <c r="T587"/>
  <c r="R587"/>
  <c r="P587"/>
  <c r="BI580"/>
  <c r="BH580"/>
  <c r="BG580"/>
  <c r="BF580"/>
  <c r="T580"/>
  <c r="R580"/>
  <c r="P580"/>
  <c r="BI573"/>
  <c r="BH573"/>
  <c r="BG573"/>
  <c r="BF573"/>
  <c r="T573"/>
  <c r="R573"/>
  <c r="P573"/>
  <c r="BI566"/>
  <c r="BH566"/>
  <c r="BG566"/>
  <c r="BF566"/>
  <c r="T566"/>
  <c r="R566"/>
  <c r="P566"/>
  <c r="BI558"/>
  <c r="BH558"/>
  <c r="BG558"/>
  <c r="BF558"/>
  <c r="T558"/>
  <c r="R558"/>
  <c r="P558"/>
  <c r="BI550"/>
  <c r="BH550"/>
  <c r="BG550"/>
  <c r="BF550"/>
  <c r="T550"/>
  <c r="R550"/>
  <c r="P550"/>
  <c r="BI548"/>
  <c r="BH548"/>
  <c r="BG548"/>
  <c r="BF548"/>
  <c r="T548"/>
  <c r="R548"/>
  <c r="P548"/>
  <c r="BI543"/>
  <c r="BH543"/>
  <c r="BG543"/>
  <c r="BF543"/>
  <c r="T543"/>
  <c r="R543"/>
  <c r="P543"/>
  <c r="BI541"/>
  <c r="BH541"/>
  <c r="BG541"/>
  <c r="BF541"/>
  <c r="T541"/>
  <c r="R541"/>
  <c r="P541"/>
  <c r="BI529"/>
  <c r="BH529"/>
  <c r="BG529"/>
  <c r="BF529"/>
  <c r="T529"/>
  <c r="R529"/>
  <c r="P529"/>
  <c r="BI523"/>
  <c r="BH523"/>
  <c r="BG523"/>
  <c r="BF523"/>
  <c r="T523"/>
  <c r="R523"/>
  <c r="P523"/>
  <c r="BI512"/>
  <c r="BH512"/>
  <c r="BG512"/>
  <c r="BF512"/>
  <c r="T512"/>
  <c r="R512"/>
  <c r="P512"/>
  <c r="BI506"/>
  <c r="BH506"/>
  <c r="BG506"/>
  <c r="BF506"/>
  <c r="T506"/>
  <c r="R506"/>
  <c r="P506"/>
  <c r="BI489"/>
  <c r="BH489"/>
  <c r="BG489"/>
  <c r="BF489"/>
  <c r="T489"/>
  <c r="R489"/>
  <c r="P489"/>
  <c r="BI483"/>
  <c r="BH483"/>
  <c r="BG483"/>
  <c r="BF483"/>
  <c r="T483"/>
  <c r="R483"/>
  <c r="P483"/>
  <c r="BI477"/>
  <c r="BH477"/>
  <c r="BG477"/>
  <c r="BF477"/>
  <c r="T477"/>
  <c r="R477"/>
  <c r="P477"/>
  <c r="BI470"/>
  <c r="BH470"/>
  <c r="BG470"/>
  <c r="BF470"/>
  <c r="T470"/>
  <c r="R470"/>
  <c r="P470"/>
  <c r="BI464"/>
  <c r="BH464"/>
  <c r="BG464"/>
  <c r="BF464"/>
  <c r="T464"/>
  <c r="R464"/>
  <c r="P464"/>
  <c r="BI457"/>
  <c r="BH457"/>
  <c r="BG457"/>
  <c r="BF457"/>
  <c r="T457"/>
  <c r="R457"/>
  <c r="P457"/>
  <c r="BI451"/>
  <c r="BH451"/>
  <c r="BG451"/>
  <c r="BF451"/>
  <c r="T451"/>
  <c r="R451"/>
  <c r="P451"/>
  <c r="BI444"/>
  <c r="BH444"/>
  <c r="BG444"/>
  <c r="BF444"/>
  <c r="T444"/>
  <c r="R444"/>
  <c r="P444"/>
  <c r="BI439"/>
  <c r="BH439"/>
  <c r="BG439"/>
  <c r="BF439"/>
  <c r="T439"/>
  <c r="R439"/>
  <c r="P439"/>
  <c r="BI423"/>
  <c r="BH423"/>
  <c r="BG423"/>
  <c r="BF423"/>
  <c r="T423"/>
  <c r="R423"/>
  <c r="P423"/>
  <c r="BI418"/>
  <c r="BH418"/>
  <c r="BG418"/>
  <c r="BF418"/>
  <c r="T418"/>
  <c r="R418"/>
  <c r="P418"/>
  <c r="BI412"/>
  <c r="BH412"/>
  <c r="BG412"/>
  <c r="BF412"/>
  <c r="T412"/>
  <c r="R412"/>
  <c r="P412"/>
  <c r="BI389"/>
  <c r="BH389"/>
  <c r="BG389"/>
  <c r="BF389"/>
  <c r="T389"/>
  <c r="R389"/>
  <c r="P389"/>
  <c r="BI379"/>
  <c r="BH379"/>
  <c r="BG379"/>
  <c r="BF379"/>
  <c r="T379"/>
  <c r="R379"/>
  <c r="P379"/>
  <c r="BI356"/>
  <c r="BH356"/>
  <c r="BG356"/>
  <c r="BF356"/>
  <c r="T356"/>
  <c r="R356"/>
  <c r="P356"/>
  <c r="BI347"/>
  <c r="BH347"/>
  <c r="BG347"/>
  <c r="BF347"/>
  <c r="T347"/>
  <c r="R347"/>
  <c r="P347"/>
  <c r="BI339"/>
  <c r="BH339"/>
  <c r="BG339"/>
  <c r="BF339"/>
  <c r="T339"/>
  <c r="R339"/>
  <c r="P339"/>
  <c r="BI334"/>
  <c r="BH334"/>
  <c r="BG334"/>
  <c r="BF334"/>
  <c r="T334"/>
  <c r="R334"/>
  <c r="P334"/>
  <c r="BI325"/>
  <c r="BH325"/>
  <c r="BG325"/>
  <c r="BF325"/>
  <c r="T325"/>
  <c r="R325"/>
  <c r="P325"/>
  <c r="BI316"/>
  <c r="BH316"/>
  <c r="BG316"/>
  <c r="BF316"/>
  <c r="T316"/>
  <c r="R316"/>
  <c r="P316"/>
  <c r="BI306"/>
  <c r="BH306"/>
  <c r="BG306"/>
  <c r="BF306"/>
  <c r="T306"/>
  <c r="T305"/>
  <c r="R306"/>
  <c r="R305"/>
  <c r="P306"/>
  <c r="P305"/>
  <c r="BI290"/>
  <c r="BH290"/>
  <c r="BG290"/>
  <c r="BF290"/>
  <c r="T290"/>
  <c r="R290"/>
  <c r="P290"/>
  <c r="BI280"/>
  <c r="BH280"/>
  <c r="BG280"/>
  <c r="BF280"/>
  <c r="T280"/>
  <c r="R280"/>
  <c r="P280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36"/>
  <c r="BH236"/>
  <c r="BG236"/>
  <c r="BF236"/>
  <c r="T236"/>
  <c r="R236"/>
  <c r="P236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09"/>
  <c r="BH209"/>
  <c r="BG209"/>
  <c r="BF209"/>
  <c r="T209"/>
  <c r="R209"/>
  <c r="P209"/>
  <c r="BI207"/>
  <c r="BH207"/>
  <c r="BG207"/>
  <c r="BF207"/>
  <c r="T207"/>
  <c r="R207"/>
  <c r="P207"/>
  <c r="BI198"/>
  <c r="BH198"/>
  <c r="BG198"/>
  <c r="BF198"/>
  <c r="T198"/>
  <c r="R198"/>
  <c r="P19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60"/>
  <c r="BH160"/>
  <c r="BG160"/>
  <c r="BF160"/>
  <c r="T160"/>
  <c r="R160"/>
  <c r="P160"/>
  <c r="BI158"/>
  <c r="BH158"/>
  <c r="BG158"/>
  <c r="BF158"/>
  <c r="T158"/>
  <c r="R158"/>
  <c r="P158"/>
  <c r="BI140"/>
  <c r="BH140"/>
  <c r="BG140"/>
  <c r="BF140"/>
  <c r="T140"/>
  <c r="R140"/>
  <c r="P140"/>
  <c r="BI126"/>
  <c r="BH126"/>
  <c r="BG126"/>
  <c r="BF126"/>
  <c r="T126"/>
  <c r="R126"/>
  <c r="P126"/>
  <c r="BI114"/>
  <c r="BH114"/>
  <c r="BG114"/>
  <c r="BF114"/>
  <c r="T114"/>
  <c r="R114"/>
  <c r="P114"/>
  <c r="J108"/>
  <c r="J107"/>
  <c r="F107"/>
  <c r="F105"/>
  <c r="E103"/>
  <c r="J55"/>
  <c r="J54"/>
  <c r="F54"/>
  <c r="F52"/>
  <c r="E50"/>
  <c r="J18"/>
  <c r="E18"/>
  <c r="F55"/>
  <c r="J17"/>
  <c r="J12"/>
  <c r="J52"/>
  <c r="E7"/>
  <c r="E101"/>
  <c i="1" r="L50"/>
  <c r="AM50"/>
  <c r="AM49"/>
  <c r="L49"/>
  <c r="AM47"/>
  <c r="L47"/>
  <c r="L45"/>
  <c r="L44"/>
  <c i="2" r="BK1813"/>
  <c r="J1610"/>
  <c r="BK1337"/>
  <c r="BK1225"/>
  <c r="BK1104"/>
  <c r="BK952"/>
  <c r="BK863"/>
  <c r="J821"/>
  <c r="J743"/>
  <c r="BK643"/>
  <c r="BK470"/>
  <c r="J184"/>
  <c r="J1958"/>
  <c r="J1885"/>
  <c r="J1721"/>
  <c r="J1565"/>
  <c r="BK1446"/>
  <c r="BK1240"/>
  <c r="BK1124"/>
  <c r="BK949"/>
  <c r="J848"/>
  <c r="J737"/>
  <c r="J580"/>
  <c r="BK334"/>
  <c r="BK207"/>
  <c r="J1634"/>
  <c r="J1434"/>
  <c r="J1287"/>
  <c r="BK1205"/>
  <c r="BK1036"/>
  <c r="J871"/>
  <c r="J782"/>
  <c r="J697"/>
  <c r="BK523"/>
  <c r="J250"/>
  <c r="BK1756"/>
  <c r="J1588"/>
  <c r="J1446"/>
  <c r="J1322"/>
  <c r="J1247"/>
  <c r="J1149"/>
  <c r="BK967"/>
  <c r="BK927"/>
  <c r="J910"/>
  <c r="BK825"/>
  <c r="BK630"/>
  <c r="J334"/>
  <c i="3" r="J219"/>
  <c r="J113"/>
  <c r="BK129"/>
  <c r="BK133"/>
  <c i="4" r="J91"/>
  <c i="2" r="J1742"/>
  <c r="BK1550"/>
  <c r="BK1369"/>
  <c r="J1297"/>
  <c r="J1174"/>
  <c r="BK1099"/>
  <c r="BK931"/>
  <c r="BK812"/>
  <c r="BK697"/>
  <c r="J594"/>
  <c r="J280"/>
  <c r="BK1965"/>
  <c r="J1888"/>
  <c r="J1778"/>
  <c r="BK1606"/>
  <c r="BK1498"/>
  <c r="J1412"/>
  <c r="J1225"/>
  <c r="BK1154"/>
  <c r="J988"/>
  <c r="BK871"/>
  <c r="J780"/>
  <c r="J659"/>
  <c r="J477"/>
  <c r="J178"/>
  <c r="BK1767"/>
  <c r="J1594"/>
  <c r="BK1379"/>
  <c r="J1211"/>
  <c r="BK1088"/>
  <c r="BK912"/>
  <c r="J812"/>
  <c r="BK725"/>
  <c r="BK605"/>
  <c r="J444"/>
  <c r="BK126"/>
  <c r="BK1626"/>
  <c r="BK1469"/>
  <c r="J1270"/>
  <c r="BK1195"/>
  <c r="J1104"/>
  <c r="J957"/>
  <c r="J915"/>
  <c r="J841"/>
  <c r="J683"/>
  <c r="BK464"/>
  <c i="3" r="BK250"/>
  <c r="J144"/>
  <c r="BK173"/>
  <c r="BK179"/>
  <c r="BK187"/>
  <c r="BK113"/>
  <c i="4" r="BK91"/>
  <c i="2" r="J1756"/>
  <c r="BK1616"/>
  <c r="J1359"/>
  <c r="J1259"/>
  <c r="J1169"/>
  <c r="J1050"/>
  <c r="BK925"/>
  <c r="BK645"/>
  <c r="J506"/>
  <c r="J207"/>
  <c r="J1965"/>
  <c r="BK1888"/>
  <c r="BK1871"/>
  <c r="J1642"/>
  <c r="BK1540"/>
  <c r="J1392"/>
  <c r="J1099"/>
  <c r="BK970"/>
  <c r="BK853"/>
  <c r="J773"/>
  <c r="J645"/>
  <c r="J306"/>
  <c r="BK209"/>
  <c r="BK1745"/>
  <c r="BK1595"/>
  <c r="J1444"/>
  <c r="BK1297"/>
  <c r="BK1235"/>
  <c r="BK1117"/>
  <c r="J970"/>
  <c r="BK873"/>
  <c r="J784"/>
  <c r="BK659"/>
  <c r="J439"/>
  <c r="BK158"/>
  <c r="J1715"/>
  <c r="BK1486"/>
  <c r="BK1328"/>
  <c r="J1251"/>
  <c r="J1129"/>
  <c r="J1038"/>
  <c r="BK937"/>
  <c r="J877"/>
  <c r="BK819"/>
  <c r="J523"/>
  <c r="J266"/>
  <c i="3" r="BK206"/>
  <c r="BK237"/>
  <c r="J183"/>
  <c r="J196"/>
  <c r="J227"/>
  <c i="4" r="J101"/>
  <c i="2" r="J1730"/>
  <c r="J1516"/>
  <c r="BK1327"/>
  <c r="BK1200"/>
  <c r="BK1073"/>
  <c r="BK943"/>
  <c r="J853"/>
  <c r="J802"/>
  <c r="J652"/>
  <c r="J599"/>
  <c r="J339"/>
  <c r="BK2047"/>
  <c r="BK1938"/>
  <c r="BK1885"/>
  <c r="J1789"/>
  <c r="J1628"/>
  <c r="J1503"/>
  <c r="BK1408"/>
  <c r="J1230"/>
  <c r="J1059"/>
  <c r="BK947"/>
  <c r="J836"/>
  <c r="J747"/>
  <c r="BK558"/>
  <c r="J198"/>
  <c r="BK1742"/>
  <c r="J1602"/>
  <c r="J1439"/>
  <c r="BK1273"/>
  <c r="J1200"/>
  <c r="J1029"/>
  <c r="BK921"/>
  <c r="BK843"/>
  <c r="BK699"/>
  <c r="BK594"/>
  <c r="J316"/>
  <c r="BK1795"/>
  <c r="BK1628"/>
  <c r="BK1533"/>
  <c r="BK1392"/>
  <c r="J1321"/>
  <c r="J1122"/>
  <c r="BK1003"/>
  <c r="J921"/>
  <c r="J869"/>
  <c r="BK773"/>
  <c r="BK506"/>
  <c r="BK234"/>
  <c i="3" r="BK151"/>
  <c r="J201"/>
  <c r="BK219"/>
  <c r="BK222"/>
  <c i="4" r="J108"/>
  <c r="J87"/>
  <c i="2" r="BK1778"/>
  <c r="BK1636"/>
  <c r="BK1515"/>
  <c r="J1292"/>
  <c r="BK1164"/>
  <c r="BK1029"/>
  <c r="BK850"/>
  <c r="J798"/>
  <c r="J655"/>
  <c r="J605"/>
  <c r="J228"/>
  <c r="BK1988"/>
  <c r="J1898"/>
  <c r="J1795"/>
  <c r="BK1610"/>
  <c r="J1505"/>
  <c r="BK1418"/>
  <c r="J1220"/>
  <c r="BK1086"/>
  <c r="J927"/>
  <c r="J829"/>
  <c r="BK668"/>
  <c r="BK444"/>
  <c r="J1847"/>
  <c r="BK1736"/>
  <c r="BK1584"/>
  <c r="J1261"/>
  <c r="BK1174"/>
  <c r="J967"/>
  <c r="BK879"/>
  <c r="BK798"/>
  <c r="J668"/>
  <c r="BK389"/>
  <c r="BK181"/>
  <c r="BK1721"/>
  <c r="BK1531"/>
  <c r="BK1338"/>
  <c r="J1213"/>
  <c r="J1068"/>
  <c r="BK945"/>
  <c r="J843"/>
  <c r="J676"/>
  <c r="J389"/>
  <c i="1" r="AS54"/>
  <c i="3" r="BK213"/>
  <c i="4" r="BK94"/>
  <c i="2" r="BK1797"/>
  <c r="J1626"/>
  <c r="J1498"/>
  <c r="BK1313"/>
  <c r="BK1191"/>
  <c r="BK941"/>
  <c r="BK858"/>
  <c r="J725"/>
  <c r="J615"/>
  <c r="BK356"/>
  <c r="J126"/>
  <c r="BK1928"/>
  <c r="BK1847"/>
  <c r="J1680"/>
  <c r="BK1545"/>
  <c r="BK1454"/>
  <c r="BK1243"/>
  <c r="BK1115"/>
  <c r="BK907"/>
  <c r="J827"/>
  <c r="BK615"/>
  <c r="J418"/>
  <c r="J1844"/>
  <c r="BK1667"/>
  <c r="J1453"/>
  <c r="BK1270"/>
  <c r="J1146"/>
  <c r="BK972"/>
  <c r="BK869"/>
  <c r="J766"/>
  <c r="BK666"/>
  <c r="J356"/>
  <c r="J1797"/>
  <c r="BK1593"/>
  <c r="J1515"/>
  <c r="J1343"/>
  <c r="BK1259"/>
  <c r="J1131"/>
  <c r="BK979"/>
  <c r="J923"/>
  <c r="BK865"/>
  <c r="BK635"/>
  <c r="BK412"/>
  <c r="BK184"/>
  <c i="3" r="BK166"/>
  <c r="BK191"/>
  <c r="J168"/>
  <c r="BK168"/>
  <c i="4" r="BK98"/>
  <c r="J106"/>
  <c i="2" r="J1704"/>
  <c r="J1521"/>
  <c r="J1303"/>
  <c r="BK1126"/>
  <c r="J945"/>
  <c r="J879"/>
  <c r="BK610"/>
  <c r="J325"/>
  <c r="BK178"/>
  <c r="J1948"/>
  <c r="J1706"/>
  <c r="BK1594"/>
  <c r="J1469"/>
  <c r="J1235"/>
  <c r="BK1149"/>
  <c r="BK910"/>
  <c r="J816"/>
  <c r="J731"/>
  <c r="J489"/>
  <c r="J1862"/>
  <c r="J1660"/>
  <c r="BK1478"/>
  <c r="BK1312"/>
  <c r="BK1159"/>
  <c r="J1003"/>
  <c r="BK891"/>
  <c r="BK802"/>
  <c r="BK683"/>
  <c r="BK483"/>
  <c r="BK236"/>
  <c r="J1736"/>
  <c r="J1580"/>
  <c r="BK1461"/>
  <c r="J1273"/>
  <c r="J1207"/>
  <c r="J1086"/>
  <c r="J952"/>
  <c r="BK908"/>
  <c r="BK827"/>
  <c r="J610"/>
  <c r="J347"/>
  <c r="J158"/>
  <c i="3" r="J140"/>
  <c r="BK188"/>
  <c r="J91"/>
  <c r="BK232"/>
  <c i="4" r="BK106"/>
  <c i="2" r="J1836"/>
  <c r="BK1588"/>
  <c r="J1404"/>
  <c r="J1268"/>
  <c r="J1136"/>
  <c r="BK962"/>
  <c r="J873"/>
  <c r="BK760"/>
  <c r="J635"/>
  <c r="BK543"/>
  <c r="BK266"/>
  <c r="J1988"/>
  <c r="J1918"/>
  <c r="BK1873"/>
  <c r="BK1660"/>
  <c r="J1593"/>
  <c r="J1478"/>
  <c r="J1387"/>
  <c r="J1162"/>
  <c r="BK917"/>
  <c r="BK821"/>
  <c r="J648"/>
  <c r="BK439"/>
  <c r="BK1857"/>
  <c r="BK1704"/>
  <c r="BK1493"/>
  <c r="BK1321"/>
  <c r="BK1215"/>
  <c r="J1111"/>
  <c r="J993"/>
  <c r="J898"/>
  <c r="J808"/>
  <c r="J719"/>
  <c r="J548"/>
  <c r="J245"/>
  <c r="BK1730"/>
  <c r="J1561"/>
  <c r="BK1434"/>
  <c r="J1337"/>
  <c r="J1249"/>
  <c r="BK1136"/>
  <c r="BK1022"/>
  <c r="BK933"/>
  <c r="BK830"/>
  <c r="BK652"/>
  <c r="BK457"/>
  <c r="J160"/>
  <c i="3" r="J176"/>
  <c r="BK227"/>
  <c r="BK105"/>
  <c r="BK91"/>
  <c r="J126"/>
  <c i="4" r="BK108"/>
  <c i="2" r="BK1698"/>
  <c r="J1554"/>
  <c r="J1454"/>
  <c r="J1304"/>
  <c r="J1186"/>
  <c r="BK1068"/>
  <c r="BK929"/>
  <c r="BK836"/>
  <c r="BK782"/>
  <c r="BK717"/>
  <c r="BK550"/>
  <c r="BK316"/>
  <c r="J2047"/>
  <c r="BK1918"/>
  <c r="J1842"/>
  <c r="J1659"/>
  <c r="J1486"/>
  <c r="BK1397"/>
  <c r="BK1207"/>
  <c r="BK1038"/>
  <c r="J902"/>
  <c r="BK808"/>
  <c r="J650"/>
  <c r="BK541"/>
  <c r="J236"/>
  <c r="BK1805"/>
  <c r="J1648"/>
  <c r="J1461"/>
  <c r="BK1304"/>
  <c r="BK1230"/>
  <c r="BK1122"/>
  <c r="BK988"/>
  <c r="BK900"/>
  <c r="BK816"/>
  <c r="BK708"/>
  <c r="J643"/>
  <c r="J470"/>
  <c r="BK140"/>
  <c r="BK1642"/>
  <c r="J1550"/>
  <c r="BK1417"/>
  <c r="BK1287"/>
  <c r="J1197"/>
  <c r="BK1111"/>
  <c r="BK1008"/>
  <c r="BK939"/>
  <c r="BK902"/>
  <c r="J762"/>
  <c r="J541"/>
  <c r="BK451"/>
  <c r="J222"/>
  <c i="3" r="J185"/>
  <c r="J237"/>
  <c r="BK242"/>
  <c i="4" r="BK101"/>
  <c r="J89"/>
  <c i="2" r="BK1680"/>
  <c r="BK1524"/>
  <c r="J1338"/>
  <c r="BK1245"/>
  <c r="BK1129"/>
  <c r="BK957"/>
  <c r="BK841"/>
  <c r="BK648"/>
  <c r="BK548"/>
  <c r="BK222"/>
  <c r="BK2017"/>
  <c r="J1908"/>
  <c r="J1883"/>
  <c r="J1667"/>
  <c r="BK1516"/>
  <c r="J1427"/>
  <c r="BK1211"/>
  <c r="J1073"/>
  <c r="J931"/>
  <c r="J850"/>
  <c r="J758"/>
  <c r="J566"/>
  <c r="J290"/>
  <c r="BK1715"/>
  <c r="J1538"/>
  <c r="BK1404"/>
  <c r="BK1298"/>
  <c r="J1181"/>
  <c r="J1023"/>
  <c r="BK886"/>
  <c r="BK793"/>
  <c r="BK690"/>
  <c r="BK489"/>
  <c r="J255"/>
  <c r="BK1671"/>
  <c r="J1540"/>
  <c r="J1379"/>
  <c r="J1327"/>
  <c r="J1245"/>
  <c r="J1124"/>
  <c r="BK1059"/>
  <c r="J943"/>
  <c r="J907"/>
  <c r="BK829"/>
  <c r="BK758"/>
  <c r="BK529"/>
  <c r="BK255"/>
  <c i="3" r="BK201"/>
  <c r="J242"/>
  <c r="J133"/>
  <c r="J213"/>
  <c r="J122"/>
  <c i="4" r="J103"/>
  <c r="BK89"/>
  <c i="2" r="J1811"/>
  <c r="BK1561"/>
  <c r="BK1462"/>
  <c r="J1328"/>
  <c r="BK1249"/>
  <c r="BK1141"/>
  <c r="BK993"/>
  <c r="J666"/>
  <c r="J587"/>
  <c r="J261"/>
  <c r="J2017"/>
  <c r="J1928"/>
  <c r="BK1883"/>
  <c r="J1671"/>
  <c r="J1510"/>
  <c r="BK1444"/>
  <c r="BK1257"/>
  <c r="J1195"/>
  <c r="J1022"/>
  <c r="BK881"/>
  <c r="J825"/>
  <c r="BK655"/>
  <c r="J543"/>
  <c r="BK250"/>
  <c r="BK1811"/>
  <c r="J1636"/>
  <c r="BK1427"/>
  <c r="BK1255"/>
  <c r="BK1213"/>
  <c r="J1096"/>
  <c r="J939"/>
  <c r="J865"/>
  <c r="BK764"/>
  <c r="BK599"/>
  <c r="J379"/>
  <c r="BK1844"/>
  <c r="BK1647"/>
  <c r="J1545"/>
  <c r="BK1387"/>
  <c r="J1312"/>
  <c r="J1191"/>
  <c r="J972"/>
  <c r="BK919"/>
  <c r="J863"/>
  <c r="BK711"/>
  <c r="J483"/>
  <c r="BK228"/>
  <c i="3" r="BK185"/>
  <c r="BK98"/>
  <c r="BK122"/>
  <c r="J151"/>
  <c r="J166"/>
  <c i="4" r="BK96"/>
  <c i="2" r="J1830"/>
  <c r="BK1648"/>
  <c r="BK1439"/>
  <c r="J1298"/>
  <c r="BK1181"/>
  <c r="J1112"/>
  <c r="J933"/>
  <c r="BK823"/>
  <c r="BK766"/>
  <c r="J708"/>
  <c r="J699"/>
  <c r="J1209"/>
  <c r="J1008"/>
  <c r="BK877"/>
  <c r="J690"/>
  <c r="J512"/>
  <c r="BK245"/>
  <c r="BK1803"/>
  <c r="BK1554"/>
  <c r="J1397"/>
  <c r="J1257"/>
  <c r="BK1162"/>
  <c r="J949"/>
  <c r="J875"/>
  <c r="J786"/>
  <c r="BK676"/>
  <c r="BK477"/>
  <c r="BK114"/>
  <c r="BK1602"/>
  <c r="BK1510"/>
  <c r="BK1359"/>
  <c r="BK1261"/>
  <c r="BK1220"/>
  <c r="J1088"/>
  <c r="J941"/>
  <c r="J900"/>
  <c r="BK625"/>
  <c r="BK379"/>
  <c i="3" r="J232"/>
  <c r="J137"/>
  <c r="J187"/>
  <c r="J191"/>
  <c r="J173"/>
  <c i="4" r="J98"/>
  <c i="2" r="BK1862"/>
  <c r="BK1529"/>
  <c r="J1408"/>
  <c r="J1255"/>
  <c r="BK1131"/>
  <c r="J937"/>
  <c r="J891"/>
  <c r="J832"/>
  <c r="BK762"/>
  <c r="BK706"/>
  <c r="J625"/>
  <c r="J412"/>
  <c r="J140"/>
  <c r="J1938"/>
  <c r="J1873"/>
  <c r="BK1668"/>
  <c r="BK1538"/>
  <c r="BK1470"/>
  <c r="BK1263"/>
  <c r="J1164"/>
  <c r="J1013"/>
  <c r="J867"/>
  <c r="J760"/>
  <c r="J550"/>
  <c r="BK280"/>
  <c r="BK1824"/>
  <c r="J1689"/>
  <c r="BK1503"/>
  <c r="BK1343"/>
  <c r="BK1253"/>
  <c r="BK1112"/>
  <c r="BK923"/>
  <c r="BK848"/>
  <c r="BK747"/>
  <c r="BK573"/>
  <c r="BK347"/>
  <c r="BK1830"/>
  <c r="J1606"/>
  <c r="BK1505"/>
  <c r="J1369"/>
  <c r="J1263"/>
  <c r="J1126"/>
  <c r="J1036"/>
  <c r="J917"/>
  <c r="BK875"/>
  <c r="J717"/>
  <c r="BK512"/>
  <c r="BK261"/>
  <c i="3" r="BK196"/>
  <c r="BK137"/>
  <c r="BK183"/>
  <c r="BK176"/>
  <c i="4" r="BK87"/>
  <c i="2" r="J1857"/>
  <c r="BK1580"/>
  <c r="J1425"/>
  <c r="J1265"/>
  <c r="J1154"/>
  <c r="J1028"/>
  <c r="J881"/>
  <c r="J764"/>
  <c r="J641"/>
  <c r="J464"/>
  <c r="J181"/>
  <c r="BK1948"/>
  <c r="J1805"/>
  <c r="BK1634"/>
  <c r="BK1481"/>
  <c r="BK1265"/>
  <c r="BK1169"/>
  <c r="BK1023"/>
  <c r="BK915"/>
  <c r="J819"/>
  <c r="BK731"/>
  <c r="J529"/>
  <c r="J234"/>
  <c r="J1813"/>
  <c r="J1647"/>
  <c r="J1481"/>
  <c r="J1313"/>
  <c r="BK1251"/>
  <c r="J1115"/>
  <c r="J947"/>
  <c r="J858"/>
  <c r="J706"/>
  <c r="BK566"/>
  <c r="J209"/>
  <c r="J1745"/>
  <c r="BK1565"/>
  <c r="J1418"/>
  <c r="BK1292"/>
  <c r="BK1209"/>
  <c r="J1034"/>
  <c r="BK935"/>
  <c r="J886"/>
  <c r="BK784"/>
  <c r="J620"/>
  <c r="BK339"/>
  <c i="3" r="J179"/>
  <c r="J222"/>
  <c r="J98"/>
  <c r="BK140"/>
  <c r="BK158"/>
  <c i="4" r="BK103"/>
  <c i="2" r="J1871"/>
  <c r="J1668"/>
  <c r="J1531"/>
  <c r="BK1412"/>
  <c r="J1280"/>
  <c r="BK1197"/>
  <c r="BK1096"/>
  <c r="J935"/>
  <c r="J630"/>
  <c r="J451"/>
  <c r="J114"/>
  <c r="BK1908"/>
  <c r="J1803"/>
  <c r="J1616"/>
  <c r="J1493"/>
  <c r="J1417"/>
  <c r="J1215"/>
  <c r="BK1050"/>
  <c r="J929"/>
  <c r="BK834"/>
  <c r="BK743"/>
  <c r="J573"/>
  <c r="J423"/>
  <c r="BK1842"/>
  <c r="BK1706"/>
  <c r="BK1521"/>
  <c r="BK1322"/>
  <c r="BK1268"/>
  <c r="BK1186"/>
  <c r="BK1034"/>
  <c r="J919"/>
  <c r="J830"/>
  <c r="J711"/>
  <c r="J558"/>
  <c r="BK306"/>
  <c r="BK1789"/>
  <c r="J1595"/>
  <c r="J1524"/>
  <c r="J1344"/>
  <c r="J1243"/>
  <c r="J1117"/>
  <c r="BK1013"/>
  <c r="J925"/>
  <c r="BK832"/>
  <c r="BK641"/>
  <c r="BK418"/>
  <c i="3" r="J250"/>
  <c r="J164"/>
  <c r="J206"/>
  <c r="BK126"/>
  <c r="J129"/>
  <c i="4" r="J96"/>
  <c i="2" r="J1767"/>
  <c r="J1533"/>
  <c r="BK1344"/>
  <c r="J1253"/>
  <c r="J1159"/>
  <c r="J1045"/>
  <c r="BK898"/>
  <c r="J834"/>
  <c r="J793"/>
  <c r="BK737"/>
  <c r="BK620"/>
  <c r="J457"/>
  <c r="BK198"/>
  <c r="BK1958"/>
  <c r="BK1898"/>
  <c r="J1824"/>
  <c r="BK1689"/>
  <c r="J1529"/>
  <c r="BK1453"/>
  <c r="BK1425"/>
  <c r="BK1247"/>
  <c r="BK1146"/>
  <c r="BK1028"/>
  <c r="J908"/>
  <c r="BK786"/>
  <c r="BK587"/>
  <c r="BK325"/>
  <c r="BK1836"/>
  <c r="BK1659"/>
  <c r="J1470"/>
  <c r="BK1303"/>
  <c r="J1240"/>
  <c r="J1141"/>
  <c r="J979"/>
  <c r="BK867"/>
  <c r="BK780"/>
  <c r="BK650"/>
  <c r="BK423"/>
  <c r="BK160"/>
  <c r="J1698"/>
  <c r="J1584"/>
  <c r="J1462"/>
  <c r="BK1280"/>
  <c r="J1205"/>
  <c r="BK1045"/>
  <c r="J962"/>
  <c r="J912"/>
  <c r="J823"/>
  <c r="BK719"/>
  <c r="BK580"/>
  <c r="BK290"/>
  <c i="3" r="J188"/>
  <c r="J105"/>
  <c r="BK144"/>
  <c r="J158"/>
  <c r="BK164"/>
  <c i="4" r="J94"/>
  <c i="2" l="1" r="T113"/>
  <c r="R221"/>
  <c r="P315"/>
  <c r="R549"/>
  <c r="BK640"/>
  <c r="J640"/>
  <c r="J66"/>
  <c r="BK658"/>
  <c r="J658"/>
  <c r="J69"/>
  <c r="R710"/>
  <c r="BK818"/>
  <c r="J818"/>
  <c r="J71"/>
  <c r="T852"/>
  <c r="BK914"/>
  <c r="J914"/>
  <c r="J73"/>
  <c r="BK951"/>
  <c r="J951"/>
  <c r="J74"/>
  <c r="BK969"/>
  <c r="J969"/>
  <c r="J75"/>
  <c r="T1098"/>
  <c r="R1114"/>
  <c r="BK1128"/>
  <c r="J1128"/>
  <c r="J78"/>
  <c r="T1161"/>
  <c r="P1199"/>
  <c r="P1242"/>
  <c r="BK1267"/>
  <c r="J1267"/>
  <c r="J82"/>
  <c r="P1272"/>
  <c r="P1480"/>
  <c r="BK1523"/>
  <c r="J1523"/>
  <c r="J85"/>
  <c r="R1670"/>
  <c r="P1744"/>
  <c r="R1846"/>
  <c r="R1887"/>
  <c r="R1964"/>
  <c i="3" r="BK90"/>
  <c r="J90"/>
  <c r="J61"/>
  <c r="R121"/>
  <c r="P165"/>
  <c r="R182"/>
  <c i="2" r="BK113"/>
  <c r="J113"/>
  <c r="J61"/>
  <c r="BK221"/>
  <c r="J221"/>
  <c r="J62"/>
  <c r="BK315"/>
  <c r="J315"/>
  <c r="J64"/>
  <c r="P549"/>
  <c r="P640"/>
  <c r="P658"/>
  <c r="P710"/>
  <c r="T818"/>
  <c r="P852"/>
  <c r="P914"/>
  <c r="P951"/>
  <c r="T969"/>
  <c r="BK1098"/>
  <c r="J1098"/>
  <c r="J76"/>
  <c r="BK1114"/>
  <c r="J1114"/>
  <c r="J77"/>
  <c r="R1128"/>
  <c r="R1161"/>
  <c r="BK1199"/>
  <c r="J1199"/>
  <c r="J80"/>
  <c r="BK1242"/>
  <c r="J1242"/>
  <c r="J81"/>
  <c r="P1267"/>
  <c r="T1272"/>
  <c r="BK1480"/>
  <c r="J1480"/>
  <c r="J84"/>
  <c r="R1523"/>
  <c r="T1670"/>
  <c r="BK1744"/>
  <c r="J1744"/>
  <c r="J87"/>
  <c r="P1846"/>
  <c r="T1887"/>
  <c r="BK1964"/>
  <c r="J1964"/>
  <c r="J90"/>
  <c i="3" r="P90"/>
  <c r="T121"/>
  <c r="T165"/>
  <c r="P190"/>
  <c r="BK221"/>
  <c r="J221"/>
  <c r="J68"/>
  <c r="P221"/>
  <c i="4" r="P93"/>
  <c i="2" r="P113"/>
  <c r="P112"/>
  <c r="P221"/>
  <c r="R315"/>
  <c r="BK549"/>
  <c r="J549"/>
  <c r="J65"/>
  <c r="R640"/>
  <c r="R658"/>
  <c r="T710"/>
  <c r="P818"/>
  <c r="BK852"/>
  <c r="J852"/>
  <c r="J72"/>
  <c r="T914"/>
  <c r="R951"/>
  <c r="P969"/>
  <c r="P1098"/>
  <c r="P1114"/>
  <c r="P1128"/>
  <c r="BK1161"/>
  <c r="J1161"/>
  <c r="J79"/>
  <c r="T1199"/>
  <c r="T1242"/>
  <c r="R1267"/>
  <c r="BK1272"/>
  <c r="J1272"/>
  <c r="J83"/>
  <c r="R1480"/>
  <c r="T1523"/>
  <c r="BK1670"/>
  <c r="J1670"/>
  <c r="J86"/>
  <c r="T1744"/>
  <c r="T1846"/>
  <c r="BK1887"/>
  <c r="J1887"/>
  <c r="J89"/>
  <c r="P1964"/>
  <c i="3" r="R90"/>
  <c r="BK121"/>
  <c r="J121"/>
  <c r="J62"/>
  <c r="BK165"/>
  <c r="J165"/>
  <c r="J63"/>
  <c r="BK182"/>
  <c r="J182"/>
  <c r="J66"/>
  <c r="P182"/>
  <c r="P181"/>
  <c r="T182"/>
  <c r="T190"/>
  <c r="R221"/>
  <c i="4" r="BK86"/>
  <c r="J86"/>
  <c r="J61"/>
  <c r="R86"/>
  <c r="BK93"/>
  <c r="J93"/>
  <c r="J62"/>
  <c r="R93"/>
  <c r="BK100"/>
  <c r="J100"/>
  <c r="J63"/>
  <c r="T100"/>
  <c i="2" r="R113"/>
  <c r="R112"/>
  <c r="T221"/>
  <c r="T315"/>
  <c r="T549"/>
  <c r="T640"/>
  <c r="T658"/>
  <c r="BK710"/>
  <c r="J710"/>
  <c r="J70"/>
  <c r="R818"/>
  <c r="R852"/>
  <c r="R914"/>
  <c r="T951"/>
  <c r="R969"/>
  <c r="R1098"/>
  <c r="T1114"/>
  <c r="T1128"/>
  <c r="P1161"/>
  <c r="R1199"/>
  <c r="R1242"/>
  <c r="T1267"/>
  <c r="R1272"/>
  <c r="T1480"/>
  <c r="P1523"/>
  <c r="P1670"/>
  <c r="R1744"/>
  <c r="BK1846"/>
  <c r="J1846"/>
  <c r="J88"/>
  <c r="P1887"/>
  <c r="T1964"/>
  <c i="3" r="T90"/>
  <c r="T89"/>
  <c r="P121"/>
  <c r="R165"/>
  <c r="BK190"/>
  <c r="J190"/>
  <c r="J67"/>
  <c r="R190"/>
  <c r="T221"/>
  <c i="4" r="P86"/>
  <c r="T86"/>
  <c r="T93"/>
  <c r="P100"/>
  <c r="R100"/>
  <c r="BK105"/>
  <c r="J105"/>
  <c r="J64"/>
  <c r="P105"/>
  <c r="R105"/>
  <c r="T105"/>
  <c i="2" r="BK654"/>
  <c r="J654"/>
  <c r="J67"/>
  <c r="BK305"/>
  <c r="J305"/>
  <c r="J63"/>
  <c r="BK2046"/>
  <c r="J2046"/>
  <c r="J91"/>
  <c i="3" r="BK178"/>
  <c r="J178"/>
  <c r="J64"/>
  <c i="4" r="J52"/>
  <c r="E74"/>
  <c r="BE87"/>
  <c r="BE89"/>
  <c r="BE91"/>
  <c r="BE94"/>
  <c r="BE98"/>
  <c r="BE101"/>
  <c r="BE103"/>
  <c r="BE108"/>
  <c r="F81"/>
  <c r="BE96"/>
  <c r="BE106"/>
  <c i="3" r="BE91"/>
  <c r="BE98"/>
  <c r="BE137"/>
  <c r="BE144"/>
  <c r="BE179"/>
  <c r="BE188"/>
  <c r="BE196"/>
  <c r="BE219"/>
  <c r="J52"/>
  <c r="BE105"/>
  <c r="BE133"/>
  <c r="BE158"/>
  <c r="BE164"/>
  <c r="BE168"/>
  <c r="BE173"/>
  <c r="BE185"/>
  <c r="BE187"/>
  <c r="BE201"/>
  <c r="BE222"/>
  <c r="BE227"/>
  <c r="E48"/>
  <c r="F55"/>
  <c r="BE126"/>
  <c r="BE151"/>
  <c r="BE166"/>
  <c r="BE176"/>
  <c r="BE206"/>
  <c r="BE113"/>
  <c r="BE122"/>
  <c r="BE129"/>
  <c r="BE140"/>
  <c r="BE183"/>
  <c r="BE191"/>
  <c r="BE213"/>
  <c r="BE232"/>
  <c r="BE237"/>
  <c r="BE242"/>
  <c r="BE250"/>
  <c i="2" r="E48"/>
  <c r="F108"/>
  <c r="BE126"/>
  <c r="BE178"/>
  <c r="BE207"/>
  <c r="BE245"/>
  <c r="BE316"/>
  <c r="BE423"/>
  <c r="BE444"/>
  <c r="BE470"/>
  <c r="BE548"/>
  <c r="BE550"/>
  <c r="BE558"/>
  <c r="BE587"/>
  <c r="BE594"/>
  <c r="BE643"/>
  <c r="BE648"/>
  <c r="BE659"/>
  <c r="BE690"/>
  <c r="BE699"/>
  <c r="BE706"/>
  <c r="BE731"/>
  <c r="BE743"/>
  <c r="BE764"/>
  <c r="BE766"/>
  <c r="BE780"/>
  <c r="BE786"/>
  <c r="BE793"/>
  <c r="BE802"/>
  <c r="BE808"/>
  <c r="BE816"/>
  <c r="BE834"/>
  <c r="BE848"/>
  <c r="BE850"/>
  <c r="BE853"/>
  <c r="BE871"/>
  <c r="BE879"/>
  <c r="BE891"/>
  <c r="BE929"/>
  <c r="BE947"/>
  <c r="BE988"/>
  <c r="BE1023"/>
  <c r="BE1059"/>
  <c r="BE1073"/>
  <c r="BE1096"/>
  <c r="BE1112"/>
  <c r="BE1141"/>
  <c r="BE1154"/>
  <c r="BE1159"/>
  <c r="BE1162"/>
  <c r="BE1169"/>
  <c r="BE1181"/>
  <c r="BE1225"/>
  <c r="BE1235"/>
  <c r="BE1253"/>
  <c r="BE1255"/>
  <c r="BE1263"/>
  <c r="BE1270"/>
  <c r="BE1298"/>
  <c r="BE1303"/>
  <c r="BE1304"/>
  <c r="BE1337"/>
  <c r="BE1343"/>
  <c r="BE1397"/>
  <c r="BE1404"/>
  <c r="BE1412"/>
  <c r="BE1425"/>
  <c r="BE1439"/>
  <c r="BE1453"/>
  <c r="BE1478"/>
  <c r="BE1493"/>
  <c r="BE1498"/>
  <c r="BE1516"/>
  <c r="BE1524"/>
  <c r="BE1529"/>
  <c r="BE1580"/>
  <c r="BE1610"/>
  <c r="BE1634"/>
  <c r="BE1648"/>
  <c r="BE1660"/>
  <c r="BE1767"/>
  <c r="BE1805"/>
  <c r="BE1813"/>
  <c r="BE1836"/>
  <c r="J105"/>
  <c r="BE160"/>
  <c r="BE184"/>
  <c r="BE198"/>
  <c r="BE222"/>
  <c r="BE228"/>
  <c r="BE261"/>
  <c r="BE266"/>
  <c r="BE280"/>
  <c r="BE325"/>
  <c r="BE334"/>
  <c r="BE412"/>
  <c r="BE457"/>
  <c r="BE464"/>
  <c r="BE506"/>
  <c r="BE512"/>
  <c r="BE529"/>
  <c r="BE541"/>
  <c r="BE543"/>
  <c r="BE610"/>
  <c r="BE615"/>
  <c r="BE620"/>
  <c r="BE630"/>
  <c r="BE635"/>
  <c r="BE645"/>
  <c r="BE652"/>
  <c r="BE655"/>
  <c r="BE737"/>
  <c r="BE758"/>
  <c r="BE760"/>
  <c r="BE819"/>
  <c r="BE821"/>
  <c r="BE823"/>
  <c r="BE827"/>
  <c r="BE832"/>
  <c r="BE836"/>
  <c r="BE875"/>
  <c r="BE902"/>
  <c r="BE908"/>
  <c r="BE925"/>
  <c r="BE927"/>
  <c r="BE931"/>
  <c r="BE935"/>
  <c r="BE941"/>
  <c r="BE957"/>
  <c r="BE1028"/>
  <c r="BE1038"/>
  <c r="BE1045"/>
  <c r="BE1068"/>
  <c r="BE1099"/>
  <c r="BE1124"/>
  <c r="BE1131"/>
  <c r="BE1149"/>
  <c r="BE1164"/>
  <c r="BE1191"/>
  <c r="BE1195"/>
  <c r="BE1207"/>
  <c r="BE1220"/>
  <c r="BE1245"/>
  <c r="BE1247"/>
  <c r="BE1265"/>
  <c r="BE1280"/>
  <c r="BE1292"/>
  <c r="BE1313"/>
  <c r="BE1327"/>
  <c r="BE1338"/>
  <c r="BE1387"/>
  <c r="BE1408"/>
  <c r="BE1418"/>
  <c r="BE1446"/>
  <c r="BE1454"/>
  <c r="BE1462"/>
  <c r="BE1510"/>
  <c r="BE1515"/>
  <c r="BE1531"/>
  <c r="BE1533"/>
  <c r="BE1540"/>
  <c r="BE1545"/>
  <c r="BE1565"/>
  <c r="BE1588"/>
  <c r="BE1606"/>
  <c r="BE1616"/>
  <c r="BE1626"/>
  <c r="BE1668"/>
  <c r="BE1671"/>
  <c r="BE1680"/>
  <c r="BE1689"/>
  <c r="BE1698"/>
  <c r="BE1721"/>
  <c r="BE1778"/>
  <c r="BE1795"/>
  <c r="BE114"/>
  <c r="BE140"/>
  <c r="BE181"/>
  <c r="BE255"/>
  <c r="BE347"/>
  <c r="BE356"/>
  <c r="BE389"/>
  <c r="BE451"/>
  <c r="BE489"/>
  <c r="BE599"/>
  <c r="BE605"/>
  <c r="BE625"/>
  <c r="BE641"/>
  <c r="BE650"/>
  <c r="BE666"/>
  <c r="BE676"/>
  <c r="BE697"/>
  <c r="BE708"/>
  <c r="BE711"/>
  <c r="BE717"/>
  <c r="BE725"/>
  <c r="BE762"/>
  <c r="BE782"/>
  <c r="BE798"/>
  <c r="BE812"/>
  <c r="BE830"/>
  <c r="BE841"/>
  <c r="BE858"/>
  <c r="BE863"/>
  <c r="BE867"/>
  <c r="BE873"/>
  <c r="BE886"/>
  <c r="BE898"/>
  <c r="BE912"/>
  <c r="BE919"/>
  <c r="BE923"/>
  <c r="BE933"/>
  <c r="BE939"/>
  <c r="BE943"/>
  <c r="BE945"/>
  <c r="BE952"/>
  <c r="BE962"/>
  <c r="BE972"/>
  <c r="BE993"/>
  <c r="BE1029"/>
  <c r="BE1034"/>
  <c r="BE1088"/>
  <c r="BE1104"/>
  <c r="BE1111"/>
  <c r="BE1117"/>
  <c r="BE1126"/>
  <c r="BE1129"/>
  <c r="BE1136"/>
  <c r="BE1174"/>
  <c r="BE1186"/>
  <c r="BE1197"/>
  <c r="BE1200"/>
  <c r="BE1243"/>
  <c r="BE1249"/>
  <c r="BE1251"/>
  <c r="BE1259"/>
  <c r="BE1268"/>
  <c r="BE1434"/>
  <c r="BE1521"/>
  <c r="BE1550"/>
  <c r="BE1554"/>
  <c r="BE1561"/>
  <c r="BE1584"/>
  <c r="BE1595"/>
  <c r="BE1636"/>
  <c r="BE1642"/>
  <c r="BE1647"/>
  <c r="BE1704"/>
  <c r="BE1706"/>
  <c r="BE1715"/>
  <c r="BE1730"/>
  <c r="BE1736"/>
  <c r="BE1742"/>
  <c r="BE1745"/>
  <c r="BE1756"/>
  <c r="BE1811"/>
  <c r="BE1830"/>
  <c r="BE1844"/>
  <c r="BE1862"/>
  <c r="BE1871"/>
  <c r="BE1873"/>
  <c r="BE1883"/>
  <c r="BE1885"/>
  <c r="BE1888"/>
  <c r="BE1898"/>
  <c r="BE1908"/>
  <c r="BE1918"/>
  <c r="BE1928"/>
  <c r="BE1938"/>
  <c r="BE1948"/>
  <c r="BE1958"/>
  <c r="BE1965"/>
  <c r="BE1988"/>
  <c r="BE2017"/>
  <c r="BE2047"/>
  <c r="BE158"/>
  <c r="BE209"/>
  <c r="BE234"/>
  <c r="BE236"/>
  <c r="BE250"/>
  <c r="BE290"/>
  <c r="BE306"/>
  <c r="BE339"/>
  <c r="BE379"/>
  <c r="BE418"/>
  <c r="BE439"/>
  <c r="BE477"/>
  <c r="BE483"/>
  <c r="BE523"/>
  <c r="BE566"/>
  <c r="BE573"/>
  <c r="BE580"/>
  <c r="BE668"/>
  <c r="BE683"/>
  <c r="BE719"/>
  <c r="BE747"/>
  <c r="BE773"/>
  <c r="BE784"/>
  <c r="BE825"/>
  <c r="BE829"/>
  <c r="BE843"/>
  <c r="BE865"/>
  <c r="BE869"/>
  <c r="BE877"/>
  <c r="BE881"/>
  <c r="BE900"/>
  <c r="BE907"/>
  <c r="BE910"/>
  <c r="BE915"/>
  <c r="BE917"/>
  <c r="BE921"/>
  <c r="BE937"/>
  <c r="BE949"/>
  <c r="BE967"/>
  <c r="BE970"/>
  <c r="BE979"/>
  <c r="BE1003"/>
  <c r="BE1008"/>
  <c r="BE1013"/>
  <c r="BE1022"/>
  <c r="BE1036"/>
  <c r="BE1050"/>
  <c r="BE1086"/>
  <c r="BE1115"/>
  <c r="BE1122"/>
  <c r="BE1146"/>
  <c r="BE1205"/>
  <c r="BE1209"/>
  <c r="BE1211"/>
  <c r="BE1213"/>
  <c r="BE1215"/>
  <c r="BE1230"/>
  <c r="BE1240"/>
  <c r="BE1257"/>
  <c r="BE1261"/>
  <c r="BE1273"/>
  <c r="BE1287"/>
  <c r="BE1297"/>
  <c r="BE1312"/>
  <c r="BE1321"/>
  <c r="BE1322"/>
  <c r="BE1328"/>
  <c r="BE1344"/>
  <c r="BE1359"/>
  <c r="BE1369"/>
  <c r="BE1379"/>
  <c r="BE1392"/>
  <c r="BE1417"/>
  <c r="BE1427"/>
  <c r="BE1444"/>
  <c r="BE1461"/>
  <c r="BE1469"/>
  <c r="BE1470"/>
  <c r="BE1481"/>
  <c r="BE1486"/>
  <c r="BE1503"/>
  <c r="BE1505"/>
  <c r="BE1538"/>
  <c r="BE1593"/>
  <c r="BE1594"/>
  <c r="BE1602"/>
  <c r="BE1628"/>
  <c r="BE1659"/>
  <c r="BE1667"/>
  <c r="BE1789"/>
  <c r="BE1797"/>
  <c r="BE1803"/>
  <c r="BE1824"/>
  <c r="BE1842"/>
  <c r="BE1847"/>
  <c r="BE1857"/>
  <c i="4" r="F36"/>
  <c i="1" r="BC57"/>
  <c i="2" r="F34"/>
  <c i="1" r="BA55"/>
  <c i="2" r="J34"/>
  <c i="1" r="AW55"/>
  <c i="3" r="J34"/>
  <c i="1" r="AW56"/>
  <c i="3" r="F34"/>
  <c i="1" r="BA56"/>
  <c i="4" r="F37"/>
  <c i="1" r="BD57"/>
  <c i="2" r="F36"/>
  <c i="1" r="BC55"/>
  <c i="3" r="F35"/>
  <c i="1" r="BB56"/>
  <c i="4" r="J34"/>
  <c i="1" r="AW57"/>
  <c i="3" r="F36"/>
  <c i="1" r="BC56"/>
  <c i="4" r="F35"/>
  <c i="1" r="BB57"/>
  <c i="4" r="F34"/>
  <c i="1" r="BA57"/>
  <c i="2" r="F35"/>
  <c i="1" r="BB55"/>
  <c i="2" r="F37"/>
  <c i="1" r="BD55"/>
  <c i="3" r="F37"/>
  <c i="1" r="BD56"/>
  <c i="4" l="1" r="T85"/>
  <c r="T84"/>
  <c i="2" r="T657"/>
  <c i="3" r="P89"/>
  <c r="P88"/>
  <c i="1" r="AU56"/>
  <c i="4" r="P85"/>
  <c r="P84"/>
  <c i="1" r="AU57"/>
  <c i="3" r="R181"/>
  <c r="R89"/>
  <c r="R88"/>
  <c i="2" r="P657"/>
  <c r="P111"/>
  <c i="1" r="AU55"/>
  <c i="4" r="R85"/>
  <c r="R84"/>
  <c i="3" r="T181"/>
  <c r="T88"/>
  <c i="2" r="R657"/>
  <c r="R111"/>
  <c r="T112"/>
  <c r="T111"/>
  <c r="BK657"/>
  <c r="J657"/>
  <c r="J68"/>
  <c i="3" r="BK181"/>
  <c r="J181"/>
  <c r="J65"/>
  <c i="4" r="BK85"/>
  <c r="J85"/>
  <c r="J60"/>
  <c i="2" r="BK112"/>
  <c r="BK111"/>
  <c r="J111"/>
  <c i="3" r="BK89"/>
  <c r="J89"/>
  <c r="J60"/>
  <c r="J33"/>
  <c i="1" r="AV56"/>
  <c r="AT56"/>
  <c r="BB54"/>
  <c r="W31"/>
  <c i="4" r="J33"/>
  <c i="1" r="AV57"/>
  <c r="AT57"/>
  <c i="2" r="J30"/>
  <c i="1" r="AG55"/>
  <c i="3" r="F33"/>
  <c i="1" r="AZ56"/>
  <c i="4" r="F33"/>
  <c i="1" r="AZ57"/>
  <c r="BD54"/>
  <c r="W33"/>
  <c i="2" r="F33"/>
  <c i="1" r="AZ55"/>
  <c r="BC54"/>
  <c r="AY54"/>
  <c r="BA54"/>
  <c r="W30"/>
  <c i="2" r="J33"/>
  <c i="1" r="AV55"/>
  <c r="AT55"/>
  <c i="2" l="1" r="J112"/>
  <c r="J60"/>
  <c r="J59"/>
  <c i="4" r="BK84"/>
  <c r="J84"/>
  <c r="J59"/>
  <c i="3" r="BK88"/>
  <c r="J88"/>
  <c i="2" r="J39"/>
  <c i="1" r="AN55"/>
  <c r="AU54"/>
  <c r="AW54"/>
  <c r="AK30"/>
  <c i="3" r="J30"/>
  <c i="1" r="AG56"/>
  <c r="W32"/>
  <c r="AZ54"/>
  <c r="W29"/>
  <c r="AX54"/>
  <c i="3" l="1" r="J39"/>
  <c r="J59"/>
  <c i="1" r="AN56"/>
  <c r="AV54"/>
  <c r="AK29"/>
  <c i="4" r="J30"/>
  <c i="1" r="AG57"/>
  <c r="AG54"/>
  <c r="AK26"/>
  <c i="4" l="1" r="J39"/>
  <c i="1" r="AN57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<sst xmlns="http://schemas.openxmlformats.org/spreadsheetml/2006/main">
  <si>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</si>
  <si>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</si>
  <si>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</si>
  <si>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</si>
  <si>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</si>
  <si>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{167a3cbf-3d96-4a8d-afe7-da4ddd134dac}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</si>
  <si>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</si>
  <si>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</si>
  <si>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</si>
  <si>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</si>
  <si>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</si>
  <si>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</si>
  <si>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</si>
  <si>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</si>
  <si>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240026a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</si>
  <si>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</si>
  <si>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</si>
  <si>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ZMĚNA ČÁSTI DOKONČENÉ STAVBY Č.P. 814 - OLOMOUC</t>
  </si>
  <si>
    <t>KSO:</t>
  </si>
  <si>
    <t/>
  </si>
  <si>
    <t>CC-CZ:</t>
  </si>
  <si>
    <t>Místo:</t>
  </si>
  <si>
    <t xml:space="preserve"> </t>
  </si>
  <si>
    <t>Datum:</t>
  </si>
  <si>
    <t>21. 7. 2024</t>
  </si>
  <si>
    <t>Zadavatel:</t>
  </si>
  <si>
    <t>IČ:</t>
  </si>
  <si>
    <t>60799358</t>
  </si>
  <si>
    <t>Metropolitní kapitula u svatého Václava v Olomouci</t>
  </si>
  <si>
    <t>DIČ:</t>
  </si>
  <si>
    <t>CZ60799358</t>
  </si>
  <si>
    <t>Účastník:</t>
  </si>
  <si>
    <t>Vyplň údaj</t>
  </si>
  <si>
    <t>Projektant:</t>
  </si>
  <si>
    <t>06586163</t>
  </si>
  <si>
    <t>INTEGRAPLAN v.o.s.</t>
  </si>
  <si>
    <t>CZ06586163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</si>
  <si>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</si>
  <si>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</si>
  <si>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</si>
  <si>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</si>
  <si>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</si>
  <si>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</si>
  <si>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</si>
  <si>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</si>
  <si>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</si>
  <si>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</si>
  <si>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</si>
  <si>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</si>
  <si>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</si>
  <si>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</si>
  <si>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</si>
  <si>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</si>
  <si>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</si>
  <si>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</si>
  <si>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</si>
  <si>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</si>
  <si>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</si>
  <si>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</si>
  <si>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</si>
  <si>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</si>
  <si>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</si>
  <si>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</si>
  <si>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</si>
  <si>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</si>
  <si>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</si>
  <si>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</si>
  <si>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</si>
  <si>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</si>
  <si>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</si>
  <si>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</si>
  <si>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</si>
  <si>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</si>
  <si>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</si>
  <si>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</si>
  <si>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</si>
  <si>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</si>
  <si>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</si>
  <si>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</si>
  <si>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</si>
  <si>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</si>
  <si>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vnitřních prostor</t>
  </si>
  <si>
    <t>STA</t>
  </si>
  <si>
    <t>1</t>
  </si>
  <si>
    <t>{e587f6ec-5ec5-4f6b-80fb-8dbdbe226970}</t>
  </si>
  <si>
    <t>2</t>
  </si>
  <si>
    <t>SO02</t>
  </si>
  <si>
    <t xml:space="preserve">Hradební  zeď</t>
  </si>
  <si>
    <t>{b5461edd-5847-4f2d-a71e-b4262c929853}</t>
  </si>
  <si>
    <t>VRN</t>
  </si>
  <si>
    <t>Vedlejší rozpočtové náklady</t>
  </si>
  <si>
    <t>{5b4c812a-9c71-4e0b-9981-7209640327c9}</t>
  </si>
  <si>
    <t>KRYCÍ LIST SOUPISU PRACÍ</t>
  </si>
  <si>
    <t>Objekt:</t>
  </si>
  <si>
    <t>SO01 - Stavební úpravy vnitřních prostor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</si>
  <si>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</si>
  <si>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</si>
  <si>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</si>
  <si>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</si>
  <si>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</si>
  <si>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</si>
  <si>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</si>
  <si>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</si>
  <si>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</si>
  <si>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</si>
  <si>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</si>
  <si>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</si>
  <si>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</si>
  <si>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</si>
  <si>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</si>
  <si>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</si>
  <si>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</si>
  <si>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</si>
  <si>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</si>
  <si>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</si>
  <si>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</si>
  <si>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</si>
  <si>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</si>
  <si>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</si>
  <si>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</si>
  <si>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</si>
  <si>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</si>
  <si>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</si>
  <si>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</si>
  <si>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</si>
  <si>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</si>
  <si>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</si>
  <si>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</si>
  <si>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</si>
  <si>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</si>
  <si>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</si>
  <si>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</si>
  <si>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</si>
  <si>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</si>
  <si>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</si>
  <si>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</si>
  <si>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</si>
  <si>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</si>
  <si>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</si>
  <si>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</si>
  <si>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</si>
  <si>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</si>
  <si>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</si>
  <si>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</si>
  <si>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</si>
  <si>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</si>
  <si>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</si>
  <si>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</si>
  <si>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</si>
  <si>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</si>
  <si>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ručně zapažené i nezapažené v hornině třídy těžitelnosti I skupiny 3</t>
  </si>
  <si>
    <t>m3</t>
  </si>
  <si>
    <t>CS ÚRS 2024 02</t>
  </si>
  <si>
    <t>4</t>
  </si>
  <si>
    <t>550618793</t>
  </si>
  <si>
    <t>Online PSC</t>
  </si>
  <si>
    <t>https://podminky.urs.cz/item/CS_URS_2024_02/122211101</t>
  </si>
  <si>
    <t>VV</t>
  </si>
  <si>
    <t>místn.č. 1.1. - 1.16</t>
  </si>
  <si>
    <t>pro skladby podlah S1 - S5</t>
  </si>
  <si>
    <t>(17,50+2,40+5,50+2,20+1,40+1,50+1,40+1,20+1,60+1,10+5,90)*0,10</t>
  </si>
  <si>
    <t>(12,20+(25,90-(1,85*1,30))+12,30+10,10+13,40)*0,10</t>
  </si>
  <si>
    <t>Mezisoučet</t>
  </si>
  <si>
    <t>3</t>
  </si>
  <si>
    <t>místn.č. 1.19</t>
  </si>
  <si>
    <t>pro skladbu podlahy S6</t>
  </si>
  <si>
    <t>9,30*0,20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</si>
  <si>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</si>
  <si>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</si>
  <si>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</si>
  <si>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-231440649</t>
  </si>
  <si>
    <t>https://podminky.urs.cz/item/CS_URS_2024_02/132212131</t>
  </si>
  <si>
    <t>obkopání stávajících svislých stěn a základových konstrukcí - pro osazení nopové fólie s geotextilií</t>
  </si>
  <si>
    <t>(3,35+3,95+3,0+3,25+0,55+0,70+0,60+2,10+3,30+0,50+2,50+5,20+2,70+4,10)*0,50*0,70</t>
  </si>
  <si>
    <t>(3,0+1,40+0,70+0,50+3,45+3,50+0,90+3,35+3,0+7,10+5,55*2+3,20+4,0+3,0+4,90+1,50+5,40)*0,50*0,70</t>
  </si>
  <si>
    <t>(1,30*2+0,80+2,60*2+4,50*2+3,50*2+2,90*4)*0,50*0,70</t>
  </si>
  <si>
    <t>pro ležatou kanalizaci</t>
  </si>
  <si>
    <t>(14,0+14,0+14,0)*0,50*0,80</t>
  </si>
  <si>
    <t>pro plyn v podlaze</t>
  </si>
  <si>
    <t>11,0*0,50*0,80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</si>
  <si>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</si>
  <si>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</si>
  <si>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770699113</t>
  </si>
  <si>
    <t>https://podminky.urs.cz/item/CS_URS_2024_02/162211311</t>
  </si>
  <si>
    <t>ležatá kanalizace</t>
  </si>
  <si>
    <t>(14,0+14,0+14,0)*0,50*0,50</t>
  </si>
  <si>
    <t>11,0*0,50*0,50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</si>
  <si>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</si>
  <si>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</si>
  <si>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1027519503</t>
  </si>
  <si>
    <t>https://podminky.urs.cz/item/CS_URS_2024_02/162211319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</si>
  <si>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</si>
  <si>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</si>
  <si>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</si>
  <si>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2094265598</t>
  </si>
  <si>
    <t>https://podminky.urs.cz/item/CS_URS_2024_02/162751117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</si>
  <si>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</si>
  <si>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</si>
  <si>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</si>
  <si>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742105229</t>
  </si>
  <si>
    <t>https://podminky.urs.cz/item/CS_URS_2024_02/162751119</t>
  </si>
  <si>
    <t>26,43*10 "Přepočtené koeficientem množství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</si>
  <si>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</si>
  <si>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</si>
  <si>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</si>
  <si>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</si>
  <si>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53581884</t>
  </si>
  <si>
    <t>https://podminky.urs.cz/item/CS_URS_2024_02/171201221</t>
  </si>
  <si>
    <t>26,43*1,7 "Přepočtené koeficientem množství</t>
  </si>
  <si>
    <t>8</t>
  </si>
  <si>
    <t>174111102</t>
  </si>
  <si>
    <t>Zásyp sypaninou z jakékoliv horniny ručně s uložením výkopku ve vrstvách se zhutněním v uzavřených prostorách s urovnáním povrchu zásypu</t>
  </si>
  <si>
    <t>419928059</t>
  </si>
  <si>
    <t>https://podminky.urs.cz/item/CS_URS_2024_02/174111102</t>
  </si>
  <si>
    <t>(14,0+14,0+14,0)*0,50*0,30</t>
  </si>
  <si>
    <t>11,0*0,50*0,30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</si>
  <si>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</si>
  <si>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</si>
  <si>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</si>
  <si>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1086497333</t>
  </si>
  <si>
    <t>https://podminky.urs.cz/item/CS_URS_2024_02/175111101</t>
  </si>
  <si>
    <t>(14,0+14,0+14,0)*0,50*0,40</t>
  </si>
  <si>
    <t>11,0*0,50*0,40</t>
  </si>
  <si>
    <t>10</t>
  </si>
  <si>
    <t>M</t>
  </si>
  <si>
    <t>58337308</t>
  </si>
  <si>
    <t>štěrkopísek frakce 0/2</t>
  </si>
  <si>
    <t>1167365619</t>
  </si>
  <si>
    <t>10,6*2 "Přepočtené koeficientem množství</t>
  </si>
  <si>
    <t>11</t>
  </si>
  <si>
    <t>181912112</t>
  </si>
  <si>
    <t>Úprava pláně vyrovnáním výškových rozdílů ručně v hornině třídy těžitelnosti I skupiny 3 se zhutněním</t>
  </si>
  <si>
    <t>m2</t>
  </si>
  <si>
    <t>-1278683295</t>
  </si>
  <si>
    <t>https://podminky.urs.cz/item/CS_URS_2024_02/181912112</t>
  </si>
  <si>
    <t>(17,50+2,40+5,50+2,20+1,40+1,50+1,40+1,20+1,60+1,10+5,90)</t>
  </si>
  <si>
    <t>(12,20+(25,90-(1,85*1,30))+12,30+10,10+13,40)</t>
  </si>
  <si>
    <t>9,30</t>
  </si>
  <si>
    <t>Svislé a kompletní konstrukce</t>
  </si>
  <si>
    <t>731810412</t>
  </si>
  <si>
    <t>Nucené odtahy spalin od kondenzačních kotlů odděleným potrubím (dvoutrubkový systém) vedeným vodorovně vnější stěnou odvod spalin, průměru 100 mm</t>
  </si>
  <si>
    <t>soubor</t>
  </si>
  <si>
    <t>44929078</t>
  </si>
  <si>
    <t>https://podminky.urs.cz/item/CS_URS_2024_02/731810412</t>
  </si>
  <si>
    <t>P</t>
  </si>
  <si>
    <t>Poznámka k položce:_x000d_
Horizontální odkouření - koaxiál 60/100 – 1,5 m</t>
  </si>
  <si>
    <t>strojovna</t>
  </si>
  <si>
    <t>13</t>
  </si>
  <si>
    <t>731810431</t>
  </si>
  <si>
    <t>Nucené odtahy spalin od kondenzačních kotlů odděleným potrubím (dvoutrubkový systém) vedeným svisle šikmou střechou odvod spalin, průměru 80 mm</t>
  </si>
  <si>
    <t>250145389</t>
  </si>
  <si>
    <t>https://podminky.urs.cz/item/CS_URS_2024_02/731810431</t>
  </si>
  <si>
    <t>Poznámka k položce:_x000d_
Vertikální odkouření komínem – pr, 60 - 6 m</t>
  </si>
  <si>
    <t>14</t>
  </si>
  <si>
    <t>314235484</t>
  </si>
  <si>
    <t>Ukončení komínu hlavicí odkouření</t>
  </si>
  <si>
    <t>kus</t>
  </si>
  <si>
    <t>-2080002683</t>
  </si>
  <si>
    <t>https://podminky.urs.cz/item/CS_URS_2024_02/314235484</t>
  </si>
  <si>
    <t>15</t>
  </si>
  <si>
    <t>317142420</t>
  </si>
  <si>
    <t>Překlady nenosné z pórobetonu osazené do tenkého maltového lože, výšky do 250 mm, šířky překladu 100 mm, délky překladu do 1000 mm</t>
  </si>
  <si>
    <t>1064930661</t>
  </si>
  <si>
    <t>https://podminky.urs.cz/item/CS_URS_2024_02/317142420</t>
  </si>
  <si>
    <t>místn.č. 1.4, 1.5, 1.6</t>
  </si>
  <si>
    <t>místn.č. 1.8</t>
  </si>
  <si>
    <t>16</t>
  </si>
  <si>
    <t>317142422</t>
  </si>
  <si>
    <t>Překlady nenosné z pórobetonu osazené do tenkého maltového lože, výšky do 250 mm, šířky překladu 100 mm, délky překladu přes 1000 do 1250 mm</t>
  </si>
  <si>
    <t>-972100792</t>
  </si>
  <si>
    <t>https://podminky.urs.cz/item/CS_URS_2024_02/317142422</t>
  </si>
  <si>
    <t>místn.č. 1.9</t>
  </si>
  <si>
    <t>17</t>
  </si>
  <si>
    <t>317234410</t>
  </si>
  <si>
    <t>Vyzdívka mezi nosníky cihlami pálenými na maltu cementovou</t>
  </si>
  <si>
    <t>676990444</t>
  </si>
  <si>
    <t>https://podminky.urs.cz/item/CS_URS_2024_02/317234410</t>
  </si>
  <si>
    <t>nový dveřním otvorem mezi místn.č. 1.13 - 1.16</t>
  </si>
  <si>
    <t>1,30*0,15*0,725</t>
  </si>
  <si>
    <t>18</t>
  </si>
  <si>
    <t>317944323</t>
  </si>
  <si>
    <t>Válcované nosníky dodatečně osazované do připravených otvorů bez zazdění hlav č. 14 až 22</t>
  </si>
  <si>
    <t>-1472090178</t>
  </si>
  <si>
    <t>https://podminky.urs.cz/item/CS_URS_2024_02/317944323</t>
  </si>
  <si>
    <t>nový dveřní otvor mezi místn.č. 1.13 - 1.16</t>
  </si>
  <si>
    <t>5 x I č.140 - 1,30 m</t>
  </si>
  <si>
    <t>(1,30*14,40*0,001)*5</t>
  </si>
  <si>
    <t>19</t>
  </si>
  <si>
    <t>340239212</t>
  </si>
  <si>
    <t>Zazdívka otvorů v příčkách nebo stěnách cihlami pálenými plnými plochy přes 1 m2 do 4 m2, tloušťky přes 100 mm</t>
  </si>
  <si>
    <t>-60168136</t>
  </si>
  <si>
    <t>https://podminky.urs.cz/item/CS_URS_2024_02/340239212</t>
  </si>
  <si>
    <t>místn.č. 1.15 - nika</t>
  </si>
  <si>
    <t>0,70*2,55</t>
  </si>
  <si>
    <t>20</t>
  </si>
  <si>
    <t>342272225</t>
  </si>
  <si>
    <t>Příčky z pórobetonových tvárnic hladkých na tenké maltové lože objemová hmotnost do 500 kg/m3, tloušťka příčky 100 mm</t>
  </si>
  <si>
    <t>-39086466</t>
  </si>
  <si>
    <t>https://podminky.urs.cz/item/CS_URS_2024_02/342272225</t>
  </si>
  <si>
    <t>(1,50*2+3,50)*2,90</t>
  </si>
  <si>
    <t>-(2,0*0,60*4)</t>
  </si>
  <si>
    <t>místn.č. 1.7, 1.8, 1.9</t>
  </si>
  <si>
    <t>(1,20*2+2,40)*2,90</t>
  </si>
  <si>
    <t>-(2,0*0,80+2,0*0,60)</t>
  </si>
  <si>
    <t>místn.č. 1.15</t>
  </si>
  <si>
    <t>0,80*2,55</t>
  </si>
  <si>
    <t>342272245</t>
  </si>
  <si>
    <t>Příčky z pórobetonových tvárnic hladkých na tenké maltové lože objemová hmotnost do 500 kg/m3, tloušťka příčky 150 mm</t>
  </si>
  <si>
    <t>-1862986946</t>
  </si>
  <si>
    <t>https://podminky.urs.cz/item/CS_URS_2024_02/342272245</t>
  </si>
  <si>
    <t>místn.č. 1.4, 1.5</t>
  </si>
  <si>
    <t>2,50*2,90</t>
  </si>
  <si>
    <t>mezi místn.č. 1.14 - 1.15</t>
  </si>
  <si>
    <t>2,0*2,55</t>
  </si>
  <si>
    <t>-(2,20*0,90+0,90*1,0)</t>
  </si>
  <si>
    <t>22</t>
  </si>
  <si>
    <t>342291121</t>
  </si>
  <si>
    <t>Ukotvení příček plochými kotvami, do konstrukce cihelné</t>
  </si>
  <si>
    <t>m</t>
  </si>
  <si>
    <t>-121703362</t>
  </si>
  <si>
    <t>https://podminky.urs.cz/item/CS_URS_2024_02/342291121</t>
  </si>
  <si>
    <t>2,90*4</t>
  </si>
  <si>
    <t>2,90*3</t>
  </si>
  <si>
    <t>2,55</t>
  </si>
  <si>
    <t>2*2,55</t>
  </si>
  <si>
    <t>Vodorovné konstrukce</t>
  </si>
  <si>
    <t>23</t>
  </si>
  <si>
    <t>451573111</t>
  </si>
  <si>
    <t>Lože pod potrubí, stoky a drobné objekty v otevřeném výkopu z písku a štěrkopísku do 63 mm</t>
  </si>
  <si>
    <t>574433542</t>
  </si>
  <si>
    <t>https://podminky.urs.cz/item/CS_URS_2024_02/451573111</t>
  </si>
  <si>
    <t>(14,0+14,0+14,0)*0,50*0,10</t>
  </si>
  <si>
    <t>11,0*0,50*0,10</t>
  </si>
  <si>
    <t>Úpravy povrchů, podlahy a osazování výplní</t>
  </si>
  <si>
    <t>24</t>
  </si>
  <si>
    <t>611131121</t>
  </si>
  <si>
    <t>Podkladní a spojovací vrstva vnitřních omítaných ploch penetrace disperzní nanášená ručně stropů</t>
  </si>
  <si>
    <t>1897894830</t>
  </si>
  <si>
    <t>https://podminky.urs.cz/item/CS_URS_2024_02/611131121</t>
  </si>
  <si>
    <t>stropy</t>
  </si>
  <si>
    <t>17,50+2,40+5,50+2,20+1,40+1,50+1,40+1,20+1,60+1,10+5,90</t>
  </si>
  <si>
    <t>12,20+25,90+12,30+10,10+13,40</t>
  </si>
  <si>
    <t>25</t>
  </si>
  <si>
    <t>611311131</t>
  </si>
  <si>
    <t>Vápenný štuk vnitřních ploch tloušťky do 3 mm vodorovných konstrukcí stropů rovných</t>
  </si>
  <si>
    <t>550974782</t>
  </si>
  <si>
    <t>https://podminky.urs.cz/item/CS_URS_2024_02/611311131</t>
  </si>
  <si>
    <t>12,20+10,10</t>
  </si>
  <si>
    <t>26</t>
  </si>
  <si>
    <t>611311133</t>
  </si>
  <si>
    <t>Vápenný štuk vnitřních ploch tloušťky do 3 mm vodorovných konstrukcí kleneb nebo skořepin</t>
  </si>
  <si>
    <t>-506189455</t>
  </si>
  <si>
    <t>https://podminky.urs.cz/item/CS_URS_2024_02/611311133</t>
  </si>
  <si>
    <t>místnč. 1.13, 1.14, 1.16</t>
  </si>
  <si>
    <t>25,90+12,30+13,40</t>
  </si>
  <si>
    <t>27</t>
  </si>
  <si>
    <t>611315422</t>
  </si>
  <si>
    <t>Oprava vápenné omítky vnitřních ploch štukové dvouvrstvé, tloušťky do 20 mm a tloušťky štuku do 3 mm stropů, v rozsahu opravované plochy přes 10 do 30%</t>
  </si>
  <si>
    <t>-209618444</t>
  </si>
  <si>
    <t>https://podminky.urs.cz/item/CS_URS_2024_02/611315422</t>
  </si>
  <si>
    <t>28</t>
  </si>
  <si>
    <t>612131100</t>
  </si>
  <si>
    <t>Podkladní a spojovací vrstva vnitřních omítaných ploch vápenný postřik nanášený ručně celoplošně stěn</t>
  </si>
  <si>
    <t>967274630</t>
  </si>
  <si>
    <t>https://podminky.urs.cz/item/CS_URS_2024_02/612131100</t>
  </si>
  <si>
    <t>(2,20*2+0,90)*0,725</t>
  </si>
  <si>
    <t>29</t>
  </si>
  <si>
    <t>612131121</t>
  </si>
  <si>
    <t>Podkladní a spojovací vrstva vnitřních omítaných ploch penetrace disperzní nanášená ručně stěn</t>
  </si>
  <si>
    <t>1311237363</t>
  </si>
  <si>
    <t>https://podminky.urs.cz/item/CS_URS_2024_02/612131121</t>
  </si>
  <si>
    <t>stěny - stávající omítky</t>
  </si>
  <si>
    <t>(3,35+3,95+3,0+3,25+0,55+0,70+0,60+2,10+3,30+0,50+2,50+5,20+2,70+4,10)*2,70</t>
  </si>
  <si>
    <t>(3,0+1,40+0,70+0,50+3,45+3,50+0,90+3,35+3,0+7,10+5,55*2+3,20+4,0+3,0+4,90+1,50+5,40)*2,70</t>
  </si>
  <si>
    <t>(1,30*2+0,80+2,60*2+4,50*2+3,50*2+2,90*4)*2,70</t>
  </si>
  <si>
    <t>omítky na nových příčkách</t>
  </si>
  <si>
    <t>((1,50*2+3,50)*1,30)*2</t>
  </si>
  <si>
    <t>-(0,40*0,60*4)*2</t>
  </si>
  <si>
    <t>2,50*1,30</t>
  </si>
  <si>
    <t>((1,20*2+2,40)*1,30)*2</t>
  </si>
  <si>
    <t>-(0,40*0,80+0,40*0,60)*2</t>
  </si>
  <si>
    <t>0,80*0,30*2</t>
  </si>
  <si>
    <t>2,0*0,95</t>
  </si>
  <si>
    <t>30</t>
  </si>
  <si>
    <t>612311111</t>
  </si>
  <si>
    <t>Omítka vápenná vnitřních ploch nanášená ručně jednovrstvá hrubá, tloušťky do 10 mm zatřená svislých konstrukcí stěn</t>
  </si>
  <si>
    <t>1903853746</t>
  </si>
  <si>
    <t>https://podminky.urs.cz/item/CS_URS_2024_02/612311111</t>
  </si>
  <si>
    <t>po odsekání stávajících keramických obkladů</t>
  </si>
  <si>
    <t>odhad</t>
  </si>
  <si>
    <t>30,0</t>
  </si>
  <si>
    <t>31</t>
  </si>
  <si>
    <t>612311131</t>
  </si>
  <si>
    <t>Vápenný štuk vnitřních ploch tloušťky do 3 mm svislých konstrukcí stěn</t>
  </si>
  <si>
    <t>2027951497</t>
  </si>
  <si>
    <t>https://podminky.urs.cz/item/CS_URS_2024_02/612311131</t>
  </si>
  <si>
    <t>32</t>
  </si>
  <si>
    <t>612315422</t>
  </si>
  <si>
    <t>Oprava vápenné omítky vnitřních ploch štukové dvouvrstvé, tloušťky do 20 mm a tloušťky štuku do 3 mm stěn, v rozsahu opravované plochy přes 10 do 30%</t>
  </si>
  <si>
    <t>735340743</t>
  </si>
  <si>
    <t>https://podminky.urs.cz/item/CS_URS_2024_02/612315422</t>
  </si>
  <si>
    <t>33</t>
  </si>
  <si>
    <t>612325302</t>
  </si>
  <si>
    <t>Vápenocementová omítka ostění nebo nadpraží štuková</t>
  </si>
  <si>
    <t>-1355691111</t>
  </si>
  <si>
    <t>https://podminky.urs.cz/item/CS_URS_2024_02/612325302</t>
  </si>
  <si>
    <t>34</t>
  </si>
  <si>
    <t>619995001</t>
  </si>
  <si>
    <t>Začištění omítek (s dodáním hmot) kolem oken, dveří, podlah, obkladů apod.</t>
  </si>
  <si>
    <t>1264343096</t>
  </si>
  <si>
    <t>https://podminky.urs.cz/item/CS_URS_2024_02/619995001</t>
  </si>
  <si>
    <t>nad keramickým soklíkem</t>
  </si>
  <si>
    <t>místn.č. 1.1 - 1.4, 1.10 - 1.14, 1.16</t>
  </si>
  <si>
    <t>18,90+6,90+10,60+5,90+4,30</t>
  </si>
  <si>
    <t>10,20+14,60+23,80+15,40+16,90</t>
  </si>
  <si>
    <t>nad keramickým obkladem</t>
  </si>
  <si>
    <t>místn.č. 1.5 - 1.9</t>
  </si>
  <si>
    <t>(4,90+5,10+4,80+4,40+5,20)</t>
  </si>
  <si>
    <t>místn.č. 1.11</t>
  </si>
  <si>
    <t>1,80</t>
  </si>
  <si>
    <t>15,50</t>
  </si>
  <si>
    <t>35</t>
  </si>
  <si>
    <t>619996117</t>
  </si>
  <si>
    <t>Ochrana stavebních konstrukcí a samostatných prvků včetně pozdějšího odstranění obedněním z OSB desek podlahy</t>
  </si>
  <si>
    <t>1974296470</t>
  </si>
  <si>
    <t>https://podminky.urs.cz/item/CS_URS_2024_02/619996117</t>
  </si>
  <si>
    <t>Plocha podlah a venkovních ploch</t>
  </si>
  <si>
    <t>80,0</t>
  </si>
  <si>
    <t>36</t>
  </si>
  <si>
    <t>619996145</t>
  </si>
  <si>
    <t>Ochrana stavebních konstrukcí a samostatných prvků včetně pozdějšího odstranění obalením geotextilií samostatných konstrukcí a prvků</t>
  </si>
  <si>
    <t>12641867</t>
  </si>
  <si>
    <t>https://podminky.urs.cz/item/CS_URS_2024_02/619996145</t>
  </si>
  <si>
    <t>ochrana stávajících neměnných konstrukcí</t>
  </si>
  <si>
    <t>535,0</t>
  </si>
  <si>
    <t>37</t>
  </si>
  <si>
    <t>631311126</t>
  </si>
  <si>
    <t>Mazanina z betonu prostého bez zvýšených nároků na prostředí tl. přes 80 do 120 mm tř. C 25/30</t>
  </si>
  <si>
    <t>968247312</t>
  </si>
  <si>
    <t>https://podminky.urs.cz/item/CS_URS_2024_02/631311126</t>
  </si>
  <si>
    <t>skladby podlah S1, S2</t>
  </si>
  <si>
    <t>místn.č. 1.1-1.4, 1.7, 1.10, 1.11,1.16</t>
  </si>
  <si>
    <t>(17,50+2,40+5,50+2,20+1,40+1,10+5,90+13,40)*0,105</t>
  </si>
  <si>
    <t>38</t>
  </si>
  <si>
    <t>631311135</t>
  </si>
  <si>
    <t>Mazanina z betonu prostého bez zvýšených nároků na prostředí tl. přes 120 do 240 mm tř. C 20/25</t>
  </si>
  <si>
    <t>1072910110</t>
  </si>
  <si>
    <t>https://podminky.urs.cz/item/CS_URS_2024_02/631311135</t>
  </si>
  <si>
    <t>skladby podlah S1 - S5</t>
  </si>
  <si>
    <t>(17,50+2,40+5,50+2,20+1,40+1,50+1,40+1,20+1,60+1,10+5,90)*0,15</t>
  </si>
  <si>
    <t>(12,20+(25,90-(1,85*1,30))+12,30+10,10+13,40)*0,15</t>
  </si>
  <si>
    <t>39</t>
  </si>
  <si>
    <t>631319173</t>
  </si>
  <si>
    <t>Příplatek k cenám mazanin za stržení povrchu spodní vrstvy mazaniny latí před vložením výztuže nebo pletiva pro tl. obou vrstev mazaniny přes 80 do 120 mm</t>
  </si>
  <si>
    <t>-1335759761</t>
  </si>
  <si>
    <t>https://podminky.urs.cz/item/CS_URS_2024_02/631319173</t>
  </si>
  <si>
    <t>40</t>
  </si>
  <si>
    <t>631319175</t>
  </si>
  <si>
    <t>Příplatek k cenám mazanin za stržení povrchu spodní vrstvy mazaniny latí před vložením výztuže nebo pletiva pro tl. obou vrstev mazaniny přes 120 do 240 mm</t>
  </si>
  <si>
    <t>270067307</t>
  </si>
  <si>
    <t>https://podminky.urs.cz/item/CS_URS_2024_02/631319175</t>
  </si>
  <si>
    <t>41</t>
  </si>
  <si>
    <t>631319196</t>
  </si>
  <si>
    <t>Příplatek k cenám mazanin za malou plochu do 5 m2 jednotlivě mazanina tl. přes 80 do 120 mm</t>
  </si>
  <si>
    <t>1117529117</t>
  </si>
  <si>
    <t>https://podminky.urs.cz/item/CS_URS_2024_02/631319196</t>
  </si>
  <si>
    <t>místn.č. 1.2, 1.4, 1.7, 1.10</t>
  </si>
  <si>
    <t>(2,40+2,20+1,40+1,10)*0,105</t>
  </si>
  <si>
    <t>42</t>
  </si>
  <si>
    <t>631319197</t>
  </si>
  <si>
    <t>Příplatek k cenám mazanin za malou plochu do 5 m2 jednotlivě mazanina tl. přes 120 do 240 mm</t>
  </si>
  <si>
    <t>-630762498</t>
  </si>
  <si>
    <t>https://podminky.urs.cz/item/CS_URS_2024_02/631319197</t>
  </si>
  <si>
    <t xml:space="preserve">skladby podlah S1 - S5 </t>
  </si>
  <si>
    <t>(2,40+2,20+1,40+1,50+1,40+1,20+1,60+1,10)*0,15</t>
  </si>
  <si>
    <t>43</t>
  </si>
  <si>
    <t>631362021</t>
  </si>
  <si>
    <t>Výztuž mazanin ze svařovaných sítí z drátů typu KARI</t>
  </si>
  <si>
    <t>-1105018687</t>
  </si>
  <si>
    <t>https://podminky.urs.cz/item/CS_URS_2024_02/631362021</t>
  </si>
  <si>
    <t>žb.deska tl. 150 mm</t>
  </si>
  <si>
    <t>2 x KARI síť 100 x 100 x 8 mm</t>
  </si>
  <si>
    <t>((17,50+2,40+5,50+2,20+1,40+1,50+1,40+1,20+1,60+1,10+5,90)*7,90*0,001)*2</t>
  </si>
  <si>
    <t>((12,20+(25,90-(1,85*1,30))+12,30+10,10+13,40)*7,90*0,001)*2</t>
  </si>
  <si>
    <t>"přesahy 20%"1,789*0,20</t>
  </si>
  <si>
    <t>žb.deska tl. 105 mm</t>
  </si>
  <si>
    <t>((17,50+2,40+5,50+2,20+1,40+1,10+5,90+13,40)*7,90*0,001)*2</t>
  </si>
  <si>
    <t>"přesahy 20%"0,781*0,20</t>
  </si>
  <si>
    <t>44</t>
  </si>
  <si>
    <t>632451254</t>
  </si>
  <si>
    <t>Potěr cementový samonivelační litý tř. C 30, tl. přes 45 do 50 mm</t>
  </si>
  <si>
    <t>2010377033</t>
  </si>
  <si>
    <t>https://podminky.urs.cz/item/CS_URS_2024_02/632451254</t>
  </si>
  <si>
    <t>skladby podlah S3-S5</t>
  </si>
  <si>
    <t>místn.č. 1.5, 1.6, 1,8, 1,9, 1.12-1.15</t>
  </si>
  <si>
    <t>1,40+1,50+1,20+1,60+12,20+25,90+12,30+10,10</t>
  </si>
  <si>
    <t>45</t>
  </si>
  <si>
    <t>632451293</t>
  </si>
  <si>
    <t>Potěr cementový samonivelační litý Příplatek k cenám za každých dalších i započatých 5 mm tloušťky přes 50 mm tř. C 30</t>
  </si>
  <si>
    <t>-596774775</t>
  </si>
  <si>
    <t>https://podminky.urs.cz/item/CS_URS_2024_02/632451293</t>
  </si>
  <si>
    <t>skladba podlahy S4 - tl. potěru 69 mm</t>
  </si>
  <si>
    <t>místn.č. 1.12</t>
  </si>
  <si>
    <t>12,20*2</t>
  </si>
  <si>
    <t>skladba podlahy S5 - tl. potěru 67 mm</t>
  </si>
  <si>
    <t>místn.č. 1.13, 1.14</t>
  </si>
  <si>
    <t>25,90+12,30</t>
  </si>
  <si>
    <t>46</t>
  </si>
  <si>
    <t>633811111</t>
  </si>
  <si>
    <t>Povrchová úprava betonových podlah broušení nerovností do 2 mm (stržení šlemu)</t>
  </si>
  <si>
    <t>-1462680466</t>
  </si>
  <si>
    <t>https://podminky.urs.cz/item/CS_URS_2024_02/633811111</t>
  </si>
  <si>
    <t>47</t>
  </si>
  <si>
    <t>635111215</t>
  </si>
  <si>
    <t>Násyp ze štěrkopísku, písku nebo kameniva pod podlahy se zhutněním ze štěrkopísku</t>
  </si>
  <si>
    <t>1201242803</t>
  </si>
  <si>
    <t>https://podminky.urs.cz/item/CS_URS_2024_02/635111215</t>
  </si>
  <si>
    <t>skladba podlahy S6</t>
  </si>
  <si>
    <t>9,30*0,17</t>
  </si>
  <si>
    <t>48</t>
  </si>
  <si>
    <t>636211131</t>
  </si>
  <si>
    <t>Dlažba z cihel 29x14x3 cm se zalitím spár na celou výšku cementovou maltou pro spárování do štěrku, kladených naplocho</t>
  </si>
  <si>
    <t>-2042121688</t>
  </si>
  <si>
    <t>https://podminky.urs.cz/item/CS_URS_2024_02/636211131</t>
  </si>
  <si>
    <t>49</t>
  </si>
  <si>
    <t>644941111</t>
  </si>
  <si>
    <t>Montáž průvětrníků nebo mřížek odvětrávacích velikosti do 150 x 200 mm</t>
  </si>
  <si>
    <t>2044963044</t>
  </si>
  <si>
    <t>https://podminky.urs.cz/item/CS_URS_2024_02/644941111</t>
  </si>
  <si>
    <t>místn.č. 1.4 - 1.9 - technická místnost</t>
  </si>
  <si>
    <t>50</t>
  </si>
  <si>
    <t>56245611</t>
  </si>
  <si>
    <t>mřížka větrací hranatá plast se síťovinou 150x150mm</t>
  </si>
  <si>
    <t>532545876</t>
  </si>
  <si>
    <t>Ostatní konstrukce a práce, bourání</t>
  </si>
  <si>
    <t>51</t>
  </si>
  <si>
    <t>949101111</t>
  </si>
  <si>
    <t>Lešení pomocné pracovní pro objekty pozemních staveb pro zatížení do 150 kg/m2, o výšce lešeňové podlahy do 1,9 m</t>
  </si>
  <si>
    <t>-582578345</t>
  </si>
  <si>
    <t>https://podminky.urs.cz/item/CS_URS_2024_02/949101111</t>
  </si>
  <si>
    <t>12,20+(25,90-(1,85*1,30))+12,30+10,10+13,40</t>
  </si>
  <si>
    <t>52</t>
  </si>
  <si>
    <t>952901111</t>
  </si>
  <si>
    <t>Vyčištění budov nebo objektů před předáním do užívání budov bytové nebo občanské výstavby, světlé výšky podlaží do 4 m</t>
  </si>
  <si>
    <t>-1459530110</t>
  </si>
  <si>
    <t>https://podminky.urs.cz/item/CS_URS_2024_02/952901111</t>
  </si>
  <si>
    <t>53</t>
  </si>
  <si>
    <t>965042241</t>
  </si>
  <si>
    <t>Bourání mazanin betonových nebo z litého asfaltu tl. přes 100 mm, plochy přes 4 m2</t>
  </si>
  <si>
    <t>320880755</t>
  </si>
  <si>
    <t>https://podminky.urs.cz/item/CS_URS_2024_02/965042241</t>
  </si>
  <si>
    <t>podkladní deska tl. 150 mm</t>
  </si>
  <si>
    <t>54</t>
  </si>
  <si>
    <t>965043341</t>
  </si>
  <si>
    <t>Bourání mazanin betonových s potěrem nebo teracem tl. do 100 mm, plochy přes 4 m2</t>
  </si>
  <si>
    <t>489038073</t>
  </si>
  <si>
    <t>https://podminky.urs.cz/item/CS_URS_2024_02/965043341</t>
  </si>
  <si>
    <t xml:space="preserve"> tl. 100 mm</t>
  </si>
  <si>
    <t>55</t>
  </si>
  <si>
    <t>965049111</t>
  </si>
  <si>
    <t>Bourání mazanin Příplatek k cenám za bourání mazanin betonových se svařovanou sítí, tl. do 100 mm</t>
  </si>
  <si>
    <t>-849398978</t>
  </si>
  <si>
    <t>https://podminky.urs.cz/item/CS_URS_2024_02/965049111</t>
  </si>
  <si>
    <t>56</t>
  </si>
  <si>
    <t>965049112</t>
  </si>
  <si>
    <t>Bourání mazanin Příplatek k cenám za bourání mazanin betonových se svařovanou sítí, tl. přes 100 mm</t>
  </si>
  <si>
    <t>1607185140</t>
  </si>
  <si>
    <t>https://podminky.urs.cz/item/CS_URS_2024_02/965049112</t>
  </si>
  <si>
    <t>57</t>
  </si>
  <si>
    <t>965081113</t>
  </si>
  <si>
    <t>Bourání podlah z dlaždic bez podkladního lože nebo mazaniny, s jakoukoliv výplní spár půdních, plochy přes 1 m2</t>
  </si>
  <si>
    <t>1016905605</t>
  </si>
  <si>
    <t>https://podminky.urs.cz/item/CS_URS_2024_02/965081113</t>
  </si>
  <si>
    <t>58</t>
  </si>
  <si>
    <t>965081213</t>
  </si>
  <si>
    <t>Bourání podlah z dlaždic bez podkladního lože nebo mazaniny, s jakoukoliv výplní spár keramických nebo xylolitových tl. do 10 mm, plochy přes 1 m2</t>
  </si>
  <si>
    <t>546019641</t>
  </si>
  <si>
    <t>https://podminky.urs.cz/item/CS_URS_2024_02/965081213</t>
  </si>
  <si>
    <t>59</t>
  </si>
  <si>
    <t>971033681</t>
  </si>
  <si>
    <t>Vybourání otvorů ve zdivu základovém nebo nadzákladovém z cihel, tvárnic, příčkovek z cihel pálených na maltu vápennou nebo vápenocementovou plochy do 4 m2, tl. do 900 mm</t>
  </si>
  <si>
    <t>-1960623028</t>
  </si>
  <si>
    <t>https://podminky.urs.cz/item/CS_URS_2024_02/971033681</t>
  </si>
  <si>
    <t>2,20*0,90*0,725</t>
  </si>
  <si>
    <t>60</t>
  </si>
  <si>
    <t>973031345</t>
  </si>
  <si>
    <t>Vysekání výklenků nebo kapes ve zdivu z cihel na maltu vápennou nebo vápenocementovou kapes, plochy do 0,25 m2, hl. do 300 mm</t>
  </si>
  <si>
    <t>2111752605</t>
  </si>
  <si>
    <t>https://podminky.urs.cz/item/CS_URS_2024_02/973031345</t>
  </si>
  <si>
    <t>nika pro nový plynoměr</t>
  </si>
  <si>
    <t>61</t>
  </si>
  <si>
    <t>974031664</t>
  </si>
  <si>
    <t>Vysekání rýh ve zdivu cihelném na maltu vápennou nebo vápenocementovou pro vtahování nosníků do zdí, před vybouráním otvoru do hl. 150 mm, při v. nosníku do 150 mm</t>
  </si>
  <si>
    <t>1978128139</t>
  </si>
  <si>
    <t>https://podminky.urs.cz/item/CS_URS_2024_02/974031664</t>
  </si>
  <si>
    <t>nad nový dveřní otvor mezi místn.č. 1.13 - 1.16</t>
  </si>
  <si>
    <t>1,30*5</t>
  </si>
  <si>
    <t>62</t>
  </si>
  <si>
    <t>977151118</t>
  </si>
  <si>
    <t>Jádrové vrty diamantovými korunkami do stavebních materiálů (železobetonu, betonu, cihel, obkladů, dlažeb, kamene) průměru přes 90 do 100 mm</t>
  </si>
  <si>
    <t>-1558605340</t>
  </si>
  <si>
    <t>https://podminky.urs.cz/item/CS_URS_2024_02/977151118</t>
  </si>
  <si>
    <t>VZT</t>
  </si>
  <si>
    <t>4,0</t>
  </si>
  <si>
    <t>63</t>
  </si>
  <si>
    <t>977151119</t>
  </si>
  <si>
    <t>Jádrové vrty diamantovými korunkami do stavebních materiálů (železobetonu, betonu, cihel, obkladů, dlažeb, kamene) průměru přes 100 do 110 mm</t>
  </si>
  <si>
    <t>-2045059864</t>
  </si>
  <si>
    <t>https://podminky.urs.cz/item/CS_URS_2024_02/977151119</t>
  </si>
  <si>
    <t>VZTkomín</t>
  </si>
  <si>
    <t>3,0</t>
  </si>
  <si>
    <t>64</t>
  </si>
  <si>
    <t>977151122</t>
  </si>
  <si>
    <t>Jádrové vrty diamantovými korunkami do stavebních materiálů (železobetonu, betonu, cihel, obkladů, dlažeb, kamene) průměru přes 120 do 130 mm</t>
  </si>
  <si>
    <t>-556055168</t>
  </si>
  <si>
    <t>https://podminky.urs.cz/item/CS_URS_2024_02/977151122</t>
  </si>
  <si>
    <t>65</t>
  </si>
  <si>
    <t>978059541</t>
  </si>
  <si>
    <t>Odsekání obkladů stěn včetně otlučení podkladní omítky až na zdivo z obkládaček vnitřních, z jakýchkoliv materiálů, plochy přes 1 m2</t>
  </si>
  <si>
    <t>-1559761844</t>
  </si>
  <si>
    <t>https://podminky.urs.cz/item/CS_URS_2024_02/978059541</t>
  </si>
  <si>
    <t>997</t>
  </si>
  <si>
    <t>Přesun sutě</t>
  </si>
  <si>
    <t>66</t>
  </si>
  <si>
    <t>997013211</t>
  </si>
  <si>
    <t>Vnitrostaveništní doprava suti a vybouraných hmot vodorovně do 50 m s naložením ručně pro budovy a haly výšky do 6 m</t>
  </si>
  <si>
    <t>-437674633</t>
  </si>
  <si>
    <t>https://podminky.urs.cz/item/CS_URS_2024_02/997013211</t>
  </si>
  <si>
    <t>67</t>
  </si>
  <si>
    <t>997013501</t>
  </si>
  <si>
    <t>Odvoz suti a vybouraných hmot na skládku nebo meziskládku se složením, na vzdálenost do 1 km</t>
  </si>
  <si>
    <t>268572593</t>
  </si>
  <si>
    <t>https://podminky.urs.cz/item/CS_URS_2024_02/997013501</t>
  </si>
  <si>
    <t>68</t>
  </si>
  <si>
    <t>997013509</t>
  </si>
  <si>
    <t>Odvoz suti a vybouraných hmot na skládku nebo meziskládku se složením, na vzdálenost Příplatek k ceně za každý další započatý 1 km přes 1 km</t>
  </si>
  <si>
    <t>1078136236</t>
  </si>
  <si>
    <t>https://podminky.urs.cz/item/CS_URS_2024_02/997013509</t>
  </si>
  <si>
    <t>78,401*20 "Přepočtené koeficientem množství</t>
  </si>
  <si>
    <t>69</t>
  </si>
  <si>
    <t>997013602</t>
  </si>
  <si>
    <t>Poplatek za uložení stavebního odpadu na skládce (skládkovné) z armovaného betonu zatříděného do Katalogu odpadů pod kódem 17 01 01</t>
  </si>
  <si>
    <t>-741764638</t>
  </si>
  <si>
    <t>https://podminky.urs.cz/item/CS_URS_2024_02/997013602</t>
  </si>
  <si>
    <t>70</t>
  </si>
  <si>
    <t>997013603</t>
  </si>
  <si>
    <t>Poplatek za uložení stavebního odpadu na skládce (skládkovné) cihelného zatříděného do Katalogu odpadů pod kódem 17 01 02</t>
  </si>
  <si>
    <t>1917233978</t>
  </si>
  <si>
    <t>https://podminky.urs.cz/item/CS_URS_2024_02/997013603</t>
  </si>
  <si>
    <t>71</t>
  </si>
  <si>
    <t>997013607</t>
  </si>
  <si>
    <t>Poplatek za uložení stavebního odpadu na skládce (skládkovné) z tašek a keramických výrobků zatříděného do Katalogu odpadů pod kódem 17 01 03</t>
  </si>
  <si>
    <t>845427774</t>
  </si>
  <si>
    <t>https://podminky.urs.cz/item/CS_URS_2024_02/997013607</t>
  </si>
  <si>
    <t>998</t>
  </si>
  <si>
    <t>Přesun hmot</t>
  </si>
  <si>
    <t>72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</si>
  <si>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</si>
  <si>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</si>
  <si>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1745654849</t>
  </si>
  <si>
    <t>https://podminky.urs.cz/item/CS_URS_2024_02/998011008</t>
  </si>
  <si>
    <t>PSV</t>
  </si>
  <si>
    <t>Práce a dodávky PSV</t>
  </si>
  <si>
    <t>711</t>
  </si>
  <si>
    <t>Izolace proti vodě, vlhkosti a plynům</t>
  </si>
  <si>
    <t>73</t>
  </si>
  <si>
    <t>711111001</t>
  </si>
  <si>
    <t>Provedení izolace proti zemní vlhkosti natěradly a tmely za studena na ploše vodorovné V nátěrem penetračním</t>
  </si>
  <si>
    <t>620752781</t>
  </si>
  <si>
    <t>https://podminky.urs.cz/item/CS_URS_2024_02/711111001</t>
  </si>
  <si>
    <t>74</t>
  </si>
  <si>
    <t>11163150</t>
  </si>
  <si>
    <t>lak penetrační asfaltový</t>
  </si>
  <si>
    <t>-1694678480</t>
  </si>
  <si>
    <t>113,195*0,0003 "Přepočtené koeficientem množství</t>
  </si>
  <si>
    <t>75</t>
  </si>
  <si>
    <t>711141559</t>
  </si>
  <si>
    <t>Provedení izolace proti zemní vlhkosti pásy přitavením NAIP na ploše vodorovné V</t>
  </si>
  <si>
    <t>559488090</t>
  </si>
  <si>
    <t>https://podminky.urs.cz/item/CS_URS_2024_02/711141559</t>
  </si>
  <si>
    <t>113,195*2 "Přepočtené koeficientem množství</t>
  </si>
  <si>
    <t>76</t>
  </si>
  <si>
    <t>62855001</t>
  </si>
  <si>
    <t>pás asfaltový natavitelný modifikovaný SBS s vložkou z polyesterové rohože a spalitelnou PE fólií nebo jemnozrnným minerálním posypem na horním povrchu tl 4,0mm</t>
  </si>
  <si>
    <t>2030447874</t>
  </si>
  <si>
    <t>113,195*1,1655 "Přepočtené koeficientem množství</t>
  </si>
  <si>
    <t>77</t>
  </si>
  <si>
    <t>62853004</t>
  </si>
  <si>
    <t>pás asfaltový natavitelný modifikovaný SBS s vložkou ze skleněné tkaniny a spalitelnou PE fólií nebo jemnozrnným minerálním posypem na horním povrchu tl 4,0mm</t>
  </si>
  <si>
    <t>459543591</t>
  </si>
  <si>
    <t>78</t>
  </si>
  <si>
    <t>711161273</t>
  </si>
  <si>
    <t>Provedení izolace proti zemní vlhkosti nopovou fólií na ploše svislé S z nopové fólie</t>
  </si>
  <si>
    <t>831407285</t>
  </si>
  <si>
    <t>https://podminky.urs.cz/item/CS_URS_2024_02/711161273</t>
  </si>
  <si>
    <t>(3,35+3,95+3,0+3,25+0,55+0,70+0,60+2,10+3,30+0,50+2,50+5,20+2,70+4,10)*0,70</t>
  </si>
  <si>
    <t>(3,0+1,40+0,70+0,50+3,45+3,50+0,90+3,35+3,0+7,10+5,55*2+3,20+4,0+3,0+4,90+1,50+5,40)*0,70</t>
  </si>
  <si>
    <t>(1,30*2+0,80+2,60*2+4,50*2+3,50*2+2,90*4)*0,70</t>
  </si>
  <si>
    <t>79</t>
  </si>
  <si>
    <t>28323005</t>
  </si>
  <si>
    <t>fólie profilovaná (nopová) drenážní HDPE s výškou nopů 8mm</t>
  </si>
  <si>
    <t>499214612</t>
  </si>
  <si>
    <t>92,4*1,221 "Přepočtené koeficientem množství</t>
  </si>
  <si>
    <t>80</t>
  </si>
  <si>
    <t>711491272</t>
  </si>
  <si>
    <t>Provedení doplňků izolace proti vodě textilií na ploše svislé S vrstva ochranná</t>
  </si>
  <si>
    <t>-645467835</t>
  </si>
  <si>
    <t>https://podminky.urs.cz/item/CS_URS_2024_02/711491272</t>
  </si>
  <si>
    <t>81</t>
  </si>
  <si>
    <t>69311172</t>
  </si>
  <si>
    <t>geotextilie PP s ÚV stabilizací 300g/m2</t>
  </si>
  <si>
    <t>563992901</t>
  </si>
  <si>
    <t>92,4*1,05 "Přepočtené koeficientem množství</t>
  </si>
  <si>
    <t>82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</si>
  <si>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</si>
  <si>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</si>
  <si>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</si>
  <si>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-624228417</t>
  </si>
  <si>
    <t>https://podminky.urs.cz/item/CS_URS_2024_02/998711311</t>
  </si>
  <si>
    <t>713</t>
  </si>
  <si>
    <t>Izolace tepelné</t>
  </si>
  <si>
    <t>83</t>
  </si>
  <si>
    <t>713121111</t>
  </si>
  <si>
    <t>Montáž tepelné izolace podlah rohožemi, pásy, deskami, dílci, bloky (izolační materiál ve specifikaci) kladenými volně jednovrstvá</t>
  </si>
  <si>
    <t>-496390872</t>
  </si>
  <si>
    <t>https://podminky.urs.cz/item/CS_URS_2024_02/713121111</t>
  </si>
  <si>
    <t>(17,50+2,40+5,50+2,20+1,40+1,10+5,90+13,40)</t>
  </si>
  <si>
    <t>84</t>
  </si>
  <si>
    <t>28376464</t>
  </si>
  <si>
    <t>deska XPS hrana polodrážková a hladký povrch 700kPA λ=0,037 tl 100mm</t>
  </si>
  <si>
    <t>1452929933</t>
  </si>
  <si>
    <t>49,4*1,05 "Přepočtené koeficientem množství</t>
  </si>
  <si>
    <t>85</t>
  </si>
  <si>
    <t>713121121</t>
  </si>
  <si>
    <t>Montáž tepelné izolace podlah rohožemi, pásy, deskami, dílci, bloky (izolační materiál ve specifikaci) kladenými volně dvouvrstvá</t>
  </si>
  <si>
    <t>-1422915092</t>
  </si>
  <si>
    <t>https://podminky.urs.cz/item/CS_URS_2024_02/713121121</t>
  </si>
  <si>
    <t>86</t>
  </si>
  <si>
    <t>28376462</t>
  </si>
  <si>
    <t>deska XPS hrana polodrážková a hladký povrch 700kPA λ=0,037 tl 60mm</t>
  </si>
  <si>
    <t>-1617369442</t>
  </si>
  <si>
    <t>66,2*1,05 "Přepočtené koeficientem množství</t>
  </si>
  <si>
    <t>87</t>
  </si>
  <si>
    <t>28376463</t>
  </si>
  <si>
    <t>deska XPS hrana polodrážková a hladký povrch 700kPA λ=0,037 tl 80mm</t>
  </si>
  <si>
    <t>172004553</t>
  </si>
  <si>
    <t>88</t>
  </si>
  <si>
    <t>713121211</t>
  </si>
  <si>
    <t>Montáž tepelné izolace podlah okrajovými pásky kladenými volně</t>
  </si>
  <si>
    <t>-1732535240</t>
  </si>
  <si>
    <t>https://podminky.urs.cz/item/CS_URS_2024_02/713121211</t>
  </si>
  <si>
    <t>místn.č. 1.1 - 1.16</t>
  </si>
  <si>
    <t>18,90+6,90+10,60+5,90+4,90+5,10+4,80+4,40+5,20+4,30</t>
  </si>
  <si>
    <t>10,20+14,60+23,80+15,40+15,50+16,90</t>
  </si>
  <si>
    <t>89</t>
  </si>
  <si>
    <t>28375000</t>
  </si>
  <si>
    <t>deska EPS 70 pro konstrukce s malým zatížením λ=0,039 tl 10mm</t>
  </si>
  <si>
    <t>-708176566</t>
  </si>
  <si>
    <t>167,40*0,20</t>
  </si>
  <si>
    <t>33,48*1,15 "Přepočtené koeficientem množství</t>
  </si>
  <si>
    <t>90</t>
  </si>
  <si>
    <t>713191132</t>
  </si>
  <si>
    <t>Montáž tepelné izolace stavebních konstrukcí - doplňky a konstrukční součásti podlah, stropů vrchem nebo střech překrytí fólií separační z PE</t>
  </si>
  <si>
    <t>469190286</t>
  </si>
  <si>
    <t>https://podminky.urs.cz/item/CS_URS_2024_02/713191132</t>
  </si>
  <si>
    <t>91</t>
  </si>
  <si>
    <t>28329042</t>
  </si>
  <si>
    <t>fólie PE separační či ochranná tl 0,2mm</t>
  </si>
  <si>
    <t>1240463269</t>
  </si>
  <si>
    <t>115,6*1,1 "Přepočtené koeficientem množství</t>
  </si>
  <si>
    <t>92</t>
  </si>
  <si>
    <t>713463131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</si>
  <si>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</si>
  <si>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1646258412</t>
  </si>
  <si>
    <t>https://podminky.urs.cz/item/CS_URS_2024_02/713463131</t>
  </si>
  <si>
    <t>93</t>
  </si>
  <si>
    <t>28377103</t>
  </si>
  <si>
    <t>pouzdro izolační potrubní z pěnového polyetylenu 22/9mm</t>
  </si>
  <si>
    <t>-2095446650</t>
  </si>
  <si>
    <t>14*1,02 "Přepočtené koeficientem množství</t>
  </si>
  <si>
    <t>94</t>
  </si>
  <si>
    <t>28377045</t>
  </si>
  <si>
    <t>pouzdro izolační potrubní z pěnového polyetylenu 22/20mm</t>
  </si>
  <si>
    <t>-2060541281</t>
  </si>
  <si>
    <t>50*1,02 "Přepočtené koeficientem množství</t>
  </si>
  <si>
    <t>95</t>
  </si>
  <si>
    <t>713463132</t>
  </si>
  <si>
    <t>Montáž izolace tepelné potrubí a ohybů tvarovkami nebo deskami potrubními pouzdry bez povrchové úpravy (izolační materiál ve specifikaci) přilepenými v příčných a podélných spojích izolace potrubí jednovrstvá, tloušťky izolace přes 25 do 50 mm</t>
  </si>
  <si>
    <t>338832239</t>
  </si>
  <si>
    <t>https://podminky.urs.cz/item/CS_URS_2024_02/713463132</t>
  </si>
  <si>
    <t>ZTI</t>
  </si>
  <si>
    <t>30,0+30,0+14,0+4,0</t>
  </si>
  <si>
    <t>plynovod -drážka ve zdi</t>
  </si>
  <si>
    <t>2,0</t>
  </si>
  <si>
    <t>96</t>
  </si>
  <si>
    <t>28377111</t>
  </si>
  <si>
    <t>pouzdro izolační potrubní z pěnového polyetylenu 28/9mm</t>
  </si>
  <si>
    <t>-1477791507</t>
  </si>
  <si>
    <t>32*1,02 "Přepočtené koeficientem množství</t>
  </si>
  <si>
    <t>97</t>
  </si>
  <si>
    <t>28377049</t>
  </si>
  <si>
    <t>pouzdro izolační potrubní z pěnového polyetylenu 28/25mm</t>
  </si>
  <si>
    <t>-406814834</t>
  </si>
  <si>
    <t>30*1,02 "Přepočtené koeficientem množství</t>
  </si>
  <si>
    <t>98</t>
  </si>
  <si>
    <t>28377115</t>
  </si>
  <si>
    <t>pouzdro izolační potrubní z pěnového polyetylenu 35/9mm</t>
  </si>
  <si>
    <t>-366367487</t>
  </si>
  <si>
    <t>99</t>
  </si>
  <si>
    <t>28377056</t>
  </si>
  <si>
    <t>pouzdro izolační potrubní z pěnového polyetylenu 35/25mm</t>
  </si>
  <si>
    <t>1776806338</t>
  </si>
  <si>
    <t>4*1,02 "Přepočtené koeficientem množství</t>
  </si>
  <si>
    <t>100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</si>
  <si>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</si>
  <si>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</si>
  <si>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-206068667</t>
  </si>
  <si>
    <t>https://podminky.urs.cz/item/CS_URS_2024_02/713463211</t>
  </si>
  <si>
    <t>vytápění - strojovna</t>
  </si>
  <si>
    <t>4,0+12,0+8,0</t>
  </si>
  <si>
    <t>radiátorové vytápění</t>
  </si>
  <si>
    <t>64,0+44,0+80,0</t>
  </si>
  <si>
    <t>101</t>
  </si>
  <si>
    <t>63154572</t>
  </si>
  <si>
    <t>pouzdro izolační potrubní z minerální vlny s Al fólií max. 250/100°C 35/40mm</t>
  </si>
  <si>
    <t>-987284256</t>
  </si>
  <si>
    <t>102</t>
  </si>
  <si>
    <t>63154531</t>
  </si>
  <si>
    <t>pouzdro izolační potrubní z minerální vlny s Al fólií max. 250/100°C 28/30mm</t>
  </si>
  <si>
    <t>1443564423</t>
  </si>
  <si>
    <t>12,0</t>
  </si>
  <si>
    <t>103</t>
  </si>
  <si>
    <t>63154530</t>
  </si>
  <si>
    <t>pouzdro izolační potrubní z minerální vlny s Al fólií max. 250/100°C 22/30mm</t>
  </si>
  <si>
    <t>-619390556</t>
  </si>
  <si>
    <t>8,0</t>
  </si>
  <si>
    <t>64,0</t>
  </si>
  <si>
    <t>104</t>
  </si>
  <si>
    <t>63154004</t>
  </si>
  <si>
    <t>pouzdro izolační potrubní z minerální vlny s Al fólií max. 250/100°C 22/20mm</t>
  </si>
  <si>
    <t>287002168</t>
  </si>
  <si>
    <t>44,0</t>
  </si>
  <si>
    <t>105</t>
  </si>
  <si>
    <t>63154002</t>
  </si>
  <si>
    <t>pouzdro izolační potrubní z minerální vlny s Al fólií max. 250/100°C 15/20mm</t>
  </si>
  <si>
    <t>1334125821</t>
  </si>
  <si>
    <t>106</t>
  </si>
  <si>
    <t>998713311</t>
  </si>
  <si>
    <t>Přesun hmot pro izolace tepelné stanovený procentní sazbou (%) z ceny vodorovná dopravní vzdálenost do 50 m ruční (bez užití mechanizace) v objektech výšky do 6 m</t>
  </si>
  <si>
    <t>-827903348</t>
  </si>
  <si>
    <t>https://podminky.urs.cz/item/CS_URS_2024_02/998713311</t>
  </si>
  <si>
    <t>721</t>
  </si>
  <si>
    <t>Zdravotechnika - vnitřní kanalizace</t>
  </si>
  <si>
    <t>107</t>
  </si>
  <si>
    <t>721171803</t>
  </si>
  <si>
    <t>Demontáž potrubí z novodurových trub odpadních nebo připojovacích do D 75</t>
  </si>
  <si>
    <t>-2087810544</t>
  </si>
  <si>
    <t>https://podminky.urs.cz/item/CS_URS_2024_02/721171803</t>
  </si>
  <si>
    <t>108</t>
  </si>
  <si>
    <t>721173401</t>
  </si>
  <si>
    <t>Potrubí z trub PVC SN4 svodné (ležaté) DN 110</t>
  </si>
  <si>
    <t>630462815</t>
  </si>
  <si>
    <t>https://podminky.urs.cz/item/CS_URS_2024_02/721173401</t>
  </si>
  <si>
    <t>109</t>
  </si>
  <si>
    <t>721173402</t>
  </si>
  <si>
    <t>Potrubí z trub PVC SN4 svodné (ležaté) DN 125</t>
  </si>
  <si>
    <t>52142696</t>
  </si>
  <si>
    <t>https://podminky.urs.cz/item/CS_URS_2024_02/721173402</t>
  </si>
  <si>
    <t>110</t>
  </si>
  <si>
    <t>721173403</t>
  </si>
  <si>
    <t>Potrubí z trub PVC SN4 svodné (ležaté) DN 160</t>
  </si>
  <si>
    <t>-1983983206</t>
  </si>
  <si>
    <t>https://podminky.urs.cz/item/CS_URS_2024_02/721173403</t>
  </si>
  <si>
    <t>111</t>
  </si>
  <si>
    <t>721174025</t>
  </si>
  <si>
    <t>Potrubí z trub polypropylenových odpadní (svislé) DN 110</t>
  </si>
  <si>
    <t>-1391046711</t>
  </si>
  <si>
    <t>https://podminky.urs.cz/item/CS_URS_2024_02/721174025</t>
  </si>
  <si>
    <t>112</t>
  </si>
  <si>
    <t>28615651</t>
  </si>
  <si>
    <t>čistící kus kanalizační PP DN 110</t>
  </si>
  <si>
    <t>-1922384143</t>
  </si>
  <si>
    <t>113</t>
  </si>
  <si>
    <t>721174042</t>
  </si>
  <si>
    <t>Potrubí z trub polypropylenových připojovací DN 40</t>
  </si>
  <si>
    <t>66744682</t>
  </si>
  <si>
    <t>https://podminky.urs.cz/item/CS_URS_2024_02/721174042</t>
  </si>
  <si>
    <t>114</t>
  </si>
  <si>
    <t>721174043</t>
  </si>
  <si>
    <t>Potrubí z trub polypropylenových připojovací DN 50</t>
  </si>
  <si>
    <t>108372333</t>
  </si>
  <si>
    <t>https://podminky.urs.cz/item/CS_URS_2024_02/721174043</t>
  </si>
  <si>
    <t>115</t>
  </si>
  <si>
    <t>721273153</t>
  </si>
  <si>
    <t>Ventilační hlavice z polypropylenu (PP) DN 110</t>
  </si>
  <si>
    <t>199370993</t>
  </si>
  <si>
    <t>https://podminky.urs.cz/item/CS_URS_2024_02/721273153</t>
  </si>
  <si>
    <t>116</t>
  </si>
  <si>
    <t>721290111</t>
  </si>
  <si>
    <t>Zkouška těsnosti kanalizace v objektech vodou do DN 125</t>
  </si>
  <si>
    <t>594312499</t>
  </si>
  <si>
    <t>https://podminky.urs.cz/item/CS_URS_2024_02/721290111</t>
  </si>
  <si>
    <t>2,0+8,0+13,0</t>
  </si>
  <si>
    <t>14,0+14,0</t>
  </si>
  <si>
    <t>117</t>
  </si>
  <si>
    <t>721290112</t>
  </si>
  <si>
    <t>Zkouška těsnosti kanalizace v objektech vodou DN 150 nebo DN 200</t>
  </si>
  <si>
    <t>192098819</t>
  </si>
  <si>
    <t>https://podminky.urs.cz/item/CS_URS_2024_02/721290112</t>
  </si>
  <si>
    <t>118</t>
  </si>
  <si>
    <t>721-R01</t>
  </si>
  <si>
    <t>Napojení na stávající ležatou kanalizaci</t>
  </si>
  <si>
    <t>ks</t>
  </si>
  <si>
    <t>-816078605</t>
  </si>
  <si>
    <t>https://podminky.urs.cz/item/CS_URS_2024_02/721-R01</t>
  </si>
  <si>
    <t>místn.č. 1.1</t>
  </si>
  <si>
    <t>119</t>
  </si>
  <si>
    <t>725564</t>
  </si>
  <si>
    <t>Odtoková nálevka se sifonem pro kondenzát TUV</t>
  </si>
  <si>
    <t>-655176678</t>
  </si>
  <si>
    <t>https://podminky.urs.cz/item/CS_URS_2024_02/725564</t>
  </si>
  <si>
    <t>120</t>
  </si>
  <si>
    <t>998721311</t>
  </si>
  <si>
    <t>Přesun hmot pro vnitřní kanalizaci stanovený procentní sazbou (%) z ceny vodorovná dopravní vzdálenost do 50 m ruční (bez užití mechanizace) v objektech výšky do 6 m</t>
  </si>
  <si>
    <t>-1590935080</t>
  </si>
  <si>
    <t>https://podminky.urs.cz/item/CS_URS_2024_02/998721311</t>
  </si>
  <si>
    <t>722</t>
  </si>
  <si>
    <t>Zdravotechnika - vnitřní vodovod</t>
  </si>
  <si>
    <t>121</t>
  </si>
  <si>
    <t>722130231</t>
  </si>
  <si>
    <t>Potrubí z ocelových trubek pozinkovaných závitových svařovaných běžných DN 15</t>
  </si>
  <si>
    <t>1650454222</t>
  </si>
  <si>
    <t>https://podminky.urs.cz/item/CS_URS_2024_02/722130231</t>
  </si>
  <si>
    <t>1,0</t>
  </si>
  <si>
    <t>122</t>
  </si>
  <si>
    <t>722130232</t>
  </si>
  <si>
    <t>Potrubí z ocelových trubek pozinkovaných závitových svařovaných běžných DN 20</t>
  </si>
  <si>
    <t>29362243</t>
  </si>
  <si>
    <t>https://podminky.urs.cz/item/CS_URS_2024_02/722130232</t>
  </si>
  <si>
    <t>123</t>
  </si>
  <si>
    <t>722130802</t>
  </si>
  <si>
    <t>Demontáž potrubí z ocelových trubek pozinkovaných závitových přes 25 do DN 40</t>
  </si>
  <si>
    <t>1815248104</t>
  </si>
  <si>
    <t>https://podminky.urs.cz/item/CS_URS_2024_02/722130802</t>
  </si>
  <si>
    <t>124</t>
  </si>
  <si>
    <t>722174002</t>
  </si>
  <si>
    <t>Potrubí z plastových trubek z polypropylenu PPR svařovaných polyfúzně PN 16 (SDR 7,4) D 20 x 2,8</t>
  </si>
  <si>
    <t>-496940443</t>
  </si>
  <si>
    <t>https://podminky.urs.cz/item/CS_URS_2024_02/722174002</t>
  </si>
  <si>
    <t>125</t>
  </si>
  <si>
    <t>722174003</t>
  </si>
  <si>
    <t>Potrubí z plastových trubek z polypropylenu PPR svařovaných polyfúzně PN 16 (SDR 7,4) D 25 x 3,5</t>
  </si>
  <si>
    <t>-128517432</t>
  </si>
  <si>
    <t>https://podminky.urs.cz/item/CS_URS_2024_02/722174003</t>
  </si>
  <si>
    <t>126</t>
  </si>
  <si>
    <t>722174004</t>
  </si>
  <si>
    <t>Potrubí z plastových trubek z polypropylenu PPR svařovaných polyfúzně PN 16 (SDR 7,4) D 32 x 4,4</t>
  </si>
  <si>
    <t>-1294816697</t>
  </si>
  <si>
    <t>https://podminky.urs.cz/item/CS_URS_2024_02/722174004</t>
  </si>
  <si>
    <t>127</t>
  </si>
  <si>
    <t>722224152</t>
  </si>
  <si>
    <t>Zkušební kohout 1/2"</t>
  </si>
  <si>
    <t>1879974573</t>
  </si>
  <si>
    <t>https://podminky.urs.cz/item/CS_URS_2024_02/722224152</t>
  </si>
  <si>
    <t>128</t>
  </si>
  <si>
    <t>722224154</t>
  </si>
  <si>
    <t>Zkušební kohout 3/4"</t>
  </si>
  <si>
    <t>898670903</t>
  </si>
  <si>
    <t>https://podminky.urs.cz/item/CS_URS_2024_02/722224154</t>
  </si>
  <si>
    <t>129</t>
  </si>
  <si>
    <t>722231074</t>
  </si>
  <si>
    <t>Armatury se dvěma závity ventily zpětné mosazné PN 10 do 110°C G 1"</t>
  </si>
  <si>
    <t>1785396619</t>
  </si>
  <si>
    <t>https://podminky.urs.cz/item/CS_URS_2024_02/722231074</t>
  </si>
  <si>
    <t>130</t>
  </si>
  <si>
    <t>722231142</t>
  </si>
  <si>
    <t>Armatury se dvěma závity ventily pojistné rohové G 3/4"</t>
  </si>
  <si>
    <t>952563865</t>
  </si>
  <si>
    <t>https://podminky.urs.cz/item/CS_URS_2024_02/722231142</t>
  </si>
  <si>
    <t>131</t>
  </si>
  <si>
    <t>722231201</t>
  </si>
  <si>
    <t>Manometr 0-1 MPa vč. 3-cestného manometrického kohoutu</t>
  </si>
  <si>
    <t>1273271016</t>
  </si>
  <si>
    <t>https://podminky.urs.cz/item/CS_URS_2024_02/722231201</t>
  </si>
  <si>
    <t>132</t>
  </si>
  <si>
    <t>722231234</t>
  </si>
  <si>
    <t>Armatury se dvěma závity ventily elektromagnetické PN 12 do 80°C bez proudu zavřeno G 1"</t>
  </si>
  <si>
    <t>1706399705</t>
  </si>
  <si>
    <t>https://podminky.urs.cz/item/CS_URS_2024_02/722231234</t>
  </si>
  <si>
    <t>133</t>
  </si>
  <si>
    <t>722232043</t>
  </si>
  <si>
    <t>Armatury se dvěma závity kulové kohouty PN 42 do 185 °C přímé vnitřní závit G 1/2"</t>
  </si>
  <si>
    <t>157272474</t>
  </si>
  <si>
    <t>https://podminky.urs.cz/item/CS_URS_2024_02/722232043</t>
  </si>
  <si>
    <t>134</t>
  </si>
  <si>
    <t>722232044</t>
  </si>
  <si>
    <t>Armatury se dvěma závity kulové kohouty PN 42 do 185 °C přímé vnitřní závit G 3/4"</t>
  </si>
  <si>
    <t>2068115442</t>
  </si>
  <si>
    <t>https://podminky.urs.cz/item/CS_URS_2024_02/722232044</t>
  </si>
  <si>
    <t>vodovod</t>
  </si>
  <si>
    <t>135</t>
  </si>
  <si>
    <t>722232045</t>
  </si>
  <si>
    <t>Armatury se dvěma závity kulové kohouty PN 42 do 185 °C přímé vnitřní závit G 1"</t>
  </si>
  <si>
    <t>1787782973</t>
  </si>
  <si>
    <t>https://podminky.urs.cz/item/CS_URS_2024_02/722232045</t>
  </si>
  <si>
    <t>136</t>
  </si>
  <si>
    <t>722232062</t>
  </si>
  <si>
    <t>Armatury se dvěma závity kulové kohouty PN 42 do 185 °C přímé vnitřní závit s vypouštěním G 3/4"</t>
  </si>
  <si>
    <t>274330360</t>
  </si>
  <si>
    <t>https://podminky.urs.cz/item/CS_URS_2024_02/722232062</t>
  </si>
  <si>
    <t>137</t>
  </si>
  <si>
    <t>722262211</t>
  </si>
  <si>
    <t>Vodoměry pro vodu do 40°C závitové horizontální jednovtokové suchoběžné G 1/2" x 80 mm Qn 1,5</t>
  </si>
  <si>
    <t>1044467855</t>
  </si>
  <si>
    <t>https://podminky.urs.cz/item/CS_URS_2024_02/722262211</t>
  </si>
  <si>
    <t>138</t>
  </si>
  <si>
    <t>32586</t>
  </si>
  <si>
    <t>PVC hadice 1/2"</t>
  </si>
  <si>
    <t>942150341</t>
  </si>
  <si>
    <t>139</t>
  </si>
  <si>
    <t>722262301</t>
  </si>
  <si>
    <t>Vodoměry pro vodu do 40°C závitové vertikální vícevtokové mokroběžné G 1"x 105 mm Qn 2,5</t>
  </si>
  <si>
    <t>1653211202</t>
  </si>
  <si>
    <t>https://podminky.urs.cz/item/CS_URS_2024_02/722262301</t>
  </si>
  <si>
    <t>140</t>
  </si>
  <si>
    <t>722290246</t>
  </si>
  <si>
    <t>Zkoušky, proplach a desinfekce vodovodního potrubí zkoušky těsnosti vodovodního potrubí plastového do DN 40</t>
  </si>
  <si>
    <t>-1095495697</t>
  </si>
  <si>
    <t>https://podminky.urs.cz/item/CS_URS_2024_02/722290246</t>
  </si>
  <si>
    <t>141</t>
  </si>
  <si>
    <t>998722311</t>
  </si>
  <si>
    <t>Přesun hmot pro vnitřní vodovod stanovený procentní sazbou (%) z ceny vodorovná dopravní vzdálenost do 50 m ruční (bez užití mechanizace) v objektech výšky do 6 m</t>
  </si>
  <si>
    <t>1132011964</t>
  </si>
  <si>
    <t>https://podminky.urs.cz/item/CS_URS_2024_02/998722311</t>
  </si>
  <si>
    <t>723</t>
  </si>
  <si>
    <t>Zdravotechnika - vnitřní plynovod</t>
  </si>
  <si>
    <t>142</t>
  </si>
  <si>
    <t>723150803</t>
  </si>
  <si>
    <t>Demontáž potrubí svařovaného z ocelových trubek hladkých přes 44,5 do Ø 76 vč likvidace</t>
  </si>
  <si>
    <t>-850978032</t>
  </si>
  <si>
    <t>https://podminky.urs.cz/item/CS_URS_2024_02/723150803</t>
  </si>
  <si>
    <t>143</t>
  </si>
  <si>
    <t>723170214</t>
  </si>
  <si>
    <t>Potrubí z plastových trubek vícevrstvé ze síťovaného polyetylénu spojované lisovacími tvarovkami PN 10 D 26/3,0 (DN 20)</t>
  </si>
  <si>
    <t>-514870794</t>
  </si>
  <si>
    <t>https://podminky.urs.cz/item/CS_URS_2024_02/723170214</t>
  </si>
  <si>
    <t>144</t>
  </si>
  <si>
    <t>723170226</t>
  </si>
  <si>
    <t>Potrubí z plastových trubek vícevrstvé ochrana vícevrstvého potrubí korugovanými trubkami D 50</t>
  </si>
  <si>
    <t>1323915512</t>
  </si>
  <si>
    <t>https://podminky.urs.cz/item/CS_URS_2024_02/723170226</t>
  </si>
  <si>
    <t>145</t>
  </si>
  <si>
    <t>723181012</t>
  </si>
  <si>
    <t>Potrubí z měděných trubek polotvrdých, spojovaných lisováním Ø 18/1</t>
  </si>
  <si>
    <t>620578470</t>
  </si>
  <si>
    <t>https://podminky.urs.cz/item/CS_URS_2024_02/723181012</t>
  </si>
  <si>
    <t>146</t>
  </si>
  <si>
    <t>723181024</t>
  </si>
  <si>
    <t>Potrubí z měděných trubek tvrdých, spojovaných lisováním Ø 28/1,5</t>
  </si>
  <si>
    <t>1384677357</t>
  </si>
  <si>
    <t>https://podminky.urs.cz/item/CS_URS_2024_02/723181024</t>
  </si>
  <si>
    <t>147</t>
  </si>
  <si>
    <t>723190108</t>
  </si>
  <si>
    <t>Přípojky plynovodní ke spotřebičům z hadic nerezových vnější/vnitřní závit G 1/2" FM, délky 75 cm</t>
  </si>
  <si>
    <t>-952082498</t>
  </si>
  <si>
    <t>https://podminky.urs.cz/item/CS_URS_2024_02/723190108</t>
  </si>
  <si>
    <t>148</t>
  </si>
  <si>
    <t>723190202</t>
  </si>
  <si>
    <t>Přípojky plynovodní ke strojům a zařízením z trubek ocelových závitových černých spojovaných na závit, bezešvých, běžných DN 15</t>
  </si>
  <si>
    <t>-1955204217</t>
  </si>
  <si>
    <t>https://podminky.urs.cz/item/CS_URS_2024_02/723190202</t>
  </si>
  <si>
    <t>149</t>
  </si>
  <si>
    <t>723220213</t>
  </si>
  <si>
    <t>Armatury s jedním závitem přechodová šroubení Cu18x1 - Alpex Gas 26x3</t>
  </si>
  <si>
    <t>673111996</t>
  </si>
  <si>
    <t>https://podminky.urs.cz/item/CS_URS_2024_02/723220213</t>
  </si>
  <si>
    <t>150</t>
  </si>
  <si>
    <t>723220214</t>
  </si>
  <si>
    <t>Armatury s jedním závitem přechodová šroubení Cu28x1,5 - Alpex Gas 26x3</t>
  </si>
  <si>
    <t>-1068707234</t>
  </si>
  <si>
    <t>https://podminky.urs.cz/item/CS_URS_2024_02/723220214</t>
  </si>
  <si>
    <t>151</t>
  </si>
  <si>
    <t>723220224</t>
  </si>
  <si>
    <t>Armatury s jedním závitem přechodová šroubení ocel 5/4" – Cu28x1,5</t>
  </si>
  <si>
    <t>-1174945938</t>
  </si>
  <si>
    <t>https://podminky.urs.cz/item/CS_URS_2024_02/723220224</t>
  </si>
  <si>
    <t>152</t>
  </si>
  <si>
    <t>723231162</t>
  </si>
  <si>
    <t>Armatury se dvěma závity kohouty kulové PN 42 do 185°C plnoprůtokové vnitřní závit těžká řada G 1/2"</t>
  </si>
  <si>
    <t>425038985</t>
  </si>
  <si>
    <t>https://podminky.urs.cz/item/CS_URS_2024_02/723231162</t>
  </si>
  <si>
    <t>153</t>
  </si>
  <si>
    <t>723231164</t>
  </si>
  <si>
    <t>Armatury se dvěma závity kohouty kulové PN 42 do 185°C plnoprůtokové vnitřní závit těžká řada G 1"</t>
  </si>
  <si>
    <t>-374796961</t>
  </si>
  <si>
    <t>https://podminky.urs.cz/item/CS_URS_2024_02/723231164</t>
  </si>
  <si>
    <t>154</t>
  </si>
  <si>
    <t>723546</t>
  </si>
  <si>
    <t>Ochranný plechový kryt / pro potrubí v drážce ve zdi /</t>
  </si>
  <si>
    <t>282244401</t>
  </si>
  <si>
    <t>https://podminky.urs.cz/item/CS_URS_2024_02/723546</t>
  </si>
  <si>
    <t>155</t>
  </si>
  <si>
    <t>7231909</t>
  </si>
  <si>
    <t>Tlaková zkouška, výchozí revizní zpráva</t>
  </si>
  <si>
    <t>806629240</t>
  </si>
  <si>
    <t>https://podminky.urs.cz/item/CS_URS_2024_02/7231909</t>
  </si>
  <si>
    <t>156</t>
  </si>
  <si>
    <t>7231910</t>
  </si>
  <si>
    <t>Přeložka stávajícího plynoměru Gu do nové niky	</t>
  </si>
  <si>
    <t>91547981</t>
  </si>
  <si>
    <t>https://podminky.urs.cz/item/CS_URS_2024_02/7231910</t>
  </si>
  <si>
    <t>157</t>
  </si>
  <si>
    <t>734261712</t>
  </si>
  <si>
    <t>Šroubení regulační radiátorové přímé bez vypouštění G 1/2</t>
  </si>
  <si>
    <t>-466951567</t>
  </si>
  <si>
    <t>https://podminky.urs.cz/item/CS_URS_2024_02/734261712</t>
  </si>
  <si>
    <t>158</t>
  </si>
  <si>
    <t>734261714</t>
  </si>
  <si>
    <t>Šroubení regulační radiátorové přímé bez vypouštění G 1</t>
  </si>
  <si>
    <t>-793133423</t>
  </si>
  <si>
    <t>https://podminky.urs.cz/item/CS_URS_2024_02/734261714</t>
  </si>
  <si>
    <t>159</t>
  </si>
  <si>
    <t>998723311</t>
  </si>
  <si>
    <t>Přesun hmot pro vnitřní plynovod stanovený procentní sazbou (%) z ceny vodorovná dopravní vzdálenost do 50 m ruční (bez užití mechanizace) v objektech výšky do 6 m</t>
  </si>
  <si>
    <t>-826245216</t>
  </si>
  <si>
    <t>https://podminky.urs.cz/item/CS_URS_2024_02/998723311</t>
  </si>
  <si>
    <t>724</t>
  </si>
  <si>
    <t>Zdravotechnika - strojní vybavení</t>
  </si>
  <si>
    <t>160</t>
  </si>
  <si>
    <t>724231127</t>
  </si>
  <si>
    <t>Manometr 0 – 400 kPa</t>
  </si>
  <si>
    <t>-1446678097</t>
  </si>
  <si>
    <t>https://podminky.urs.cz/item/CS_URS_2024_02/724231127</t>
  </si>
  <si>
    <t xml:space="preserve">strojovna </t>
  </si>
  <si>
    <t>161</t>
  </si>
  <si>
    <t>724231127a</t>
  </si>
  <si>
    <t>Kontaktní manometr 0-0,4 MPa</t>
  </si>
  <si>
    <t>1947667270</t>
  </si>
  <si>
    <t>https://podminky.urs.cz/item/CS_URS_2024_02/724231127a</t>
  </si>
  <si>
    <t>162</t>
  </si>
  <si>
    <t>724231127b</t>
  </si>
  <si>
    <t>Manometrová kohout 3-cestný G1/2" PN25, mosazný</t>
  </si>
  <si>
    <t>1978002958</t>
  </si>
  <si>
    <t>https://podminky.urs.cz/item/CS_URS_2024_02/724231127b</t>
  </si>
  <si>
    <t>163</t>
  </si>
  <si>
    <t>724233004</t>
  </si>
  <si>
    <t>Nádoby expanzní tlakové pro rozvody pitné vody s membránou bez pojistného ventilu se závitovým připojením PN 0,8 o objemu 18 l</t>
  </si>
  <si>
    <t>-323919683</t>
  </si>
  <si>
    <t>https://podminky.urs.cz/item/CS_URS_2024_02/724233004</t>
  </si>
  <si>
    <t>725</t>
  </si>
  <si>
    <t>Zdravotechnika - zařizovací předměty</t>
  </si>
  <si>
    <t>164</t>
  </si>
  <si>
    <t>725110811</t>
  </si>
  <si>
    <t>Demontáž zařizovacích předmětů</t>
  </si>
  <si>
    <t>1610377644</t>
  </si>
  <si>
    <t>https://podminky.urs.cz/item/CS_URS_2024_02/725110811</t>
  </si>
  <si>
    <t>165</t>
  </si>
  <si>
    <t>725112022</t>
  </si>
  <si>
    <t>Zařízení záchodů klozety keramické závěsné na nosné stěny s hlubokým splachováním odpad vodorovný</t>
  </si>
  <si>
    <t>-1401793138</t>
  </si>
  <si>
    <t>https://podminky.urs.cz/item/CS_URS_2024_02/725112022</t>
  </si>
  <si>
    <t>místn.č. 1.6</t>
  </si>
  <si>
    <t>166</t>
  </si>
  <si>
    <t>725211601</t>
  </si>
  <si>
    <t>Umyvadla keramická bílá bez výtokových armatur připevněná na stěnu šrouby bez sloupu nebo krytu na sifon, šířka umyvadla 450 mm</t>
  </si>
  <si>
    <t>935489805</t>
  </si>
  <si>
    <t>https://podminky.urs.cz/item/CS_URS_2024_02/725211601</t>
  </si>
  <si>
    <t>místn.č. 1.5</t>
  </si>
  <si>
    <t>167</t>
  </si>
  <si>
    <t>725211602</t>
  </si>
  <si>
    <t>Umyvadla keramická bílá bez výtokových armatur připevněná na stěnu šrouby bez sloupu nebo krytu na sifon, šířka umyvadla 500 mm</t>
  </si>
  <si>
    <t>-1445458023</t>
  </si>
  <si>
    <t>https://podminky.urs.cz/item/CS_URS_2024_02/725211602</t>
  </si>
  <si>
    <t>168</t>
  </si>
  <si>
    <t>55161312</t>
  </si>
  <si>
    <t>sifon umyvadlový chrom</t>
  </si>
  <si>
    <t>18992413</t>
  </si>
  <si>
    <t>169</t>
  </si>
  <si>
    <t>725241111</t>
  </si>
  <si>
    <t>Sprchové vaničky akrylátové čtvercové 800x800 mm</t>
  </si>
  <si>
    <t>1953817174</t>
  </si>
  <si>
    <t>https://podminky.urs.cz/item/CS_URS_2024_02/725241111</t>
  </si>
  <si>
    <t>170</t>
  </si>
  <si>
    <t>725244102</t>
  </si>
  <si>
    <t>Sprchové dveře a zástěny dveře sprchové do niky rámové se skleněnou výplní tl. 5 mm otvíravé jednokřídlové, na vaničku šířky 800 mm</t>
  </si>
  <si>
    <t>-421661190</t>
  </si>
  <si>
    <t>https://podminky.urs.cz/item/CS_URS_2024_02/725244102</t>
  </si>
  <si>
    <t>171</t>
  </si>
  <si>
    <t>725291654</t>
  </si>
  <si>
    <t>Montáž doplňků zařízení koupelen a záchodů zásobníku papírových ručníků</t>
  </si>
  <si>
    <t>2049720183</t>
  </si>
  <si>
    <t>https://podminky.urs.cz/item/CS_URS_2024_02/725291654</t>
  </si>
  <si>
    <t>172</t>
  </si>
  <si>
    <t>55431086</t>
  </si>
  <si>
    <t>zásobník papírových ručníků skládaných komaxit bílý</t>
  </si>
  <si>
    <t>-2017445604</t>
  </si>
  <si>
    <t>173</t>
  </si>
  <si>
    <t>725311121</t>
  </si>
  <si>
    <t>Dřezy bez výtokových armatur jednoduché se zápachovou uzávěrkou nerezové s odkapávací plochou 560x480 mm a miskou</t>
  </si>
  <si>
    <t>229296472</t>
  </si>
  <si>
    <t>https://podminky.urs.cz/item/CS_URS_2024_02/725311121</t>
  </si>
  <si>
    <t>174</t>
  </si>
  <si>
    <t>55160240</t>
  </si>
  <si>
    <t>ventil odpadní dřezový bez přepadu DN 40 se zátkou</t>
  </si>
  <si>
    <t>-1537658749</t>
  </si>
  <si>
    <t>175</t>
  </si>
  <si>
    <t>725331111</t>
  </si>
  <si>
    <t>Výlevky bez výtokových armatur a splachovací nádrže keramické se sklopnou plastovou mřížkou 425 mm</t>
  </si>
  <si>
    <t>1676694335</t>
  </si>
  <si>
    <t>https://podminky.urs.cz/item/CS_URS_2024_02/725331111</t>
  </si>
  <si>
    <t xml:space="preserve">místn.č. 1.8 </t>
  </si>
  <si>
    <t>176</t>
  </si>
  <si>
    <t>725531101</t>
  </si>
  <si>
    <t>Elektrický průtokový ohřívač TUV – 2,5 kW</t>
  </si>
  <si>
    <t>2016014044</t>
  </si>
  <si>
    <t>https://podminky.urs.cz/item/CS_URS_2024_02/725531101</t>
  </si>
  <si>
    <t>177</t>
  </si>
  <si>
    <t>725531102</t>
  </si>
  <si>
    <t>Elektrický průtokový ohřívač TUV – 3,5 kW</t>
  </si>
  <si>
    <t>-164351123</t>
  </si>
  <si>
    <t>https://podminky.urs.cz/item/CS_URS_2024_02/725531102</t>
  </si>
  <si>
    <t>178</t>
  </si>
  <si>
    <t>725813112</t>
  </si>
  <si>
    <t>Ventily rohové bez připojovací trubičky nebo flexi hadičky pračkové G 3/8"</t>
  </si>
  <si>
    <t>-1425329304</t>
  </si>
  <si>
    <t>https://podminky.urs.cz/item/CS_URS_2024_02/725813112</t>
  </si>
  <si>
    <t>místn.č. 1.9 - pračka</t>
  </si>
  <si>
    <t>místn.č. 1.11 - myčka</t>
  </si>
  <si>
    <t>179</t>
  </si>
  <si>
    <t>725821325</t>
  </si>
  <si>
    <t>Baterie dřezové stojánkové pákové s otáčivým ústím a délkou ramínka 220 mm</t>
  </si>
  <si>
    <t>1858240098</t>
  </si>
  <si>
    <t>https://podminky.urs.cz/item/CS_URS_2024_02/725821325</t>
  </si>
  <si>
    <t>180</t>
  </si>
  <si>
    <t>725822613</t>
  </si>
  <si>
    <t>Baterie umyvadlové stojánkové pákové s výpustí</t>
  </si>
  <si>
    <t>-1214719038</t>
  </si>
  <si>
    <t>https://podminky.urs.cz/item/CS_URS_2024_02/725822613</t>
  </si>
  <si>
    <t>181</t>
  </si>
  <si>
    <t>725849411</t>
  </si>
  <si>
    <t>Baterie sprchové montáž nástěnných baterií s nastavitelnou výškou sprchy</t>
  </si>
  <si>
    <t>-724099197</t>
  </si>
  <si>
    <t>https://podminky.urs.cz/item/CS_URS_2024_02/725849411</t>
  </si>
  <si>
    <t>1+1</t>
  </si>
  <si>
    <t>182</t>
  </si>
  <si>
    <t>55145590</t>
  </si>
  <si>
    <t>baterie sprchová páková včetně sprchové soupravy 150mm chrom</t>
  </si>
  <si>
    <t>1971405957</t>
  </si>
  <si>
    <t>sprchový kout</t>
  </si>
  <si>
    <t>183</t>
  </si>
  <si>
    <t>55145403</t>
  </si>
  <si>
    <t>baterie sprchová s ruční sprchou 1/2"x150mm</t>
  </si>
  <si>
    <t>970611179</t>
  </si>
  <si>
    <t xml:space="preserve">pro oplach  očí</t>
  </si>
  <si>
    <t>místn.č. 1.8 - oplach věcí</t>
  </si>
  <si>
    <t>pro oplach nočníků</t>
  </si>
  <si>
    <t>184</t>
  </si>
  <si>
    <t>725980123</t>
  </si>
  <si>
    <t>Plastová dvířka s rámem 400 x 400 mm ( krytí niky )</t>
  </si>
  <si>
    <t>1290911111</t>
  </si>
  <si>
    <t>https://podminky.urs.cz/item/CS_URS_2024_02/725980123</t>
  </si>
  <si>
    <t>185</t>
  </si>
  <si>
    <t>55431079</t>
  </si>
  <si>
    <t>koš odpadkový nášlapný plastový 6L</t>
  </si>
  <si>
    <t>-1432310122</t>
  </si>
  <si>
    <t>186</t>
  </si>
  <si>
    <t>998725311</t>
  </si>
  <si>
    <t>Přesun hmot pro zařizovací předměty stanovený procentní sazbou (%) z ceny vodorovná dopravní vzdálenost do 50 m ruční (bez užití mechanizace) v objektech výšky do 6 m</t>
  </si>
  <si>
    <t>-220247260</t>
  </si>
  <si>
    <t>https://podminky.urs.cz/item/CS_URS_2024_02/998725311</t>
  </si>
  <si>
    <t>726</t>
  </si>
  <si>
    <t>Zdravotechnika - předstěnové instalace</t>
  </si>
  <si>
    <t>187</t>
  </si>
  <si>
    <t>726131001</t>
  </si>
  <si>
    <t>Předstěnové instalační systémy do lehkých stěn s kovovou konstrukcí pro umyvadla stavební výšky do 1120 mm se stojánkovou baterií</t>
  </si>
  <si>
    <t>-172830560</t>
  </si>
  <si>
    <t>https://podminky.urs.cz/item/CS_URS_2024_02/726131001</t>
  </si>
  <si>
    <t>188</t>
  </si>
  <si>
    <t>726131041</t>
  </si>
  <si>
    <t>Předstěnové instalační systémy do lehkých stěn s kovovou konstrukcí pro závěsné klozety ovládání zepředu, stavební výšky 1120 mm</t>
  </si>
  <si>
    <t>-1523713282</t>
  </si>
  <si>
    <t>https://podminky.urs.cz/item/CS_URS_2024_02/726131041</t>
  </si>
  <si>
    <t>189</t>
  </si>
  <si>
    <t>55281794</t>
  </si>
  <si>
    <t>tlačítko pro ovládání WC zepředu plast dvě množství vody 246x164mm</t>
  </si>
  <si>
    <t>1836762738</t>
  </si>
  <si>
    <t>190</t>
  </si>
  <si>
    <t>998726311</t>
  </si>
  <si>
    <t>Přesun hmot pro instalační prefabrikáty stanovený procentní sazbou (%) z ceny vodorovná dopravní vzdálenost do 50 m ruční (bez užití mechanizace) v objektech výšky do 6 m</t>
  </si>
  <si>
    <t>1901426604</t>
  </si>
  <si>
    <t>https://podminky.urs.cz/item/CS_URS_2024_02/998726311</t>
  </si>
  <si>
    <t>731</t>
  </si>
  <si>
    <t>Ústřední vytápění - kotelny</t>
  </si>
  <si>
    <t>191</t>
  </si>
  <si>
    <t>731200832</t>
  </si>
  <si>
    <t>Demontáž kotlů ocelových závěsných</t>
  </si>
  <si>
    <t>1770065333</t>
  </si>
  <si>
    <t>https://podminky.urs.cz/item/CS_URS_2024_02/731200832</t>
  </si>
  <si>
    <t>192</t>
  </si>
  <si>
    <t>731245131</t>
  </si>
  <si>
    <t>Kotle ocelové teplovodní plynové stacionární kondenzační s integrovaným zásobníkem TV 3,4-25,4 kW</t>
  </si>
  <si>
    <t>-552663317</t>
  </si>
  <si>
    <t>https://podminky.urs.cz/item/CS_URS_2024_02/731245131</t>
  </si>
  <si>
    <t>193</t>
  </si>
  <si>
    <t>736111131</t>
  </si>
  <si>
    <t>Trubkové teplovodní podlahové vytápění regulační zařízení prostorový termostat</t>
  </si>
  <si>
    <t>-765042010</t>
  </si>
  <si>
    <t>https://podminky.urs.cz/item/CS_URS_2024_02/736111131</t>
  </si>
  <si>
    <t>194</t>
  </si>
  <si>
    <t>73156</t>
  </si>
  <si>
    <t>Topná zkouška, zaškolení obsluhy kotelny</t>
  </si>
  <si>
    <t>1987787844</t>
  </si>
  <si>
    <t>https://podminky.urs.cz/item/CS_URS_2024_02/73156</t>
  </si>
  <si>
    <t>195</t>
  </si>
  <si>
    <t>998731311</t>
  </si>
  <si>
    <t>Přesun hmot pro kotelny stanovený procentní sazbou (%) z ceny vodorovná dopravní vzdálenost do 50 m ruční (bez užití mechanizace) v objektech výšky do 6 m</t>
  </si>
  <si>
    <t>-1739304881</t>
  </si>
  <si>
    <t>https://podminky.urs.cz/item/CS_URS_2024_02/998731311</t>
  </si>
  <si>
    <t>732</t>
  </si>
  <si>
    <t>Ústřední vytápění - strojovny</t>
  </si>
  <si>
    <t>196</t>
  </si>
  <si>
    <t>732112142</t>
  </si>
  <si>
    <t xml:space="preserve">Rozdělovač RS-KOMBI </t>
  </si>
  <si>
    <t>980674534</t>
  </si>
  <si>
    <t>https://podminky.urs.cz/item/CS_URS_2024_02/732112142</t>
  </si>
  <si>
    <t>197</t>
  </si>
  <si>
    <t>732113102</t>
  </si>
  <si>
    <t xml:space="preserve">Anuloid HVDT Hydraulický vyrovnávač dynamických tlaků </t>
  </si>
  <si>
    <t>-2028615008</t>
  </si>
  <si>
    <t>https://podminky.urs.cz/item/CS_URS_2024_02/732113102</t>
  </si>
  <si>
    <t>198</t>
  </si>
  <si>
    <t>732211112</t>
  </si>
  <si>
    <t>Nepřímotopné zásobníkové ohřívače TUV stacionární s jedním teplosměnným výměníkem PN 0,6 MPa/1,0 MPa, t = 80°C/110°C objem zásobníku / v.pl. m2 výměníku 120 l / 1,45 m2</t>
  </si>
  <si>
    <t>-576491064</t>
  </si>
  <si>
    <t>https://podminky.urs.cz/item/CS_URS_2024_02/732211112</t>
  </si>
  <si>
    <t>199</t>
  </si>
  <si>
    <t>732331616</t>
  </si>
  <si>
    <t>Nádoby expanzní tlakové pro topné a chladicí soustavy s membránou bez pojistného ventilu se závitovým připojením PN 0,6 o objemu 50 l</t>
  </si>
  <si>
    <t>-56120740</t>
  </si>
  <si>
    <t>https://podminky.urs.cz/item/CS_URS_2024_02/732331616</t>
  </si>
  <si>
    <t>200</t>
  </si>
  <si>
    <t>73242120</t>
  </si>
  <si>
    <t>Mokroběžné oběhové čerpadlo s EC motorem a integrovaným automatickým přizpůsobováním výkonu</t>
  </si>
  <si>
    <t>-1867441602</t>
  </si>
  <si>
    <t>https://podminky.urs.cz/item/CS_URS_2024_02/73242120</t>
  </si>
  <si>
    <t xml:space="preserve">Poznámka k položce:_x000d_
- teplota čerpané pitné vody do 20° dH  max. +65 °C_x000d_
- síťová přípojka 1~230 V, 50 Hz_x000d_
- jmenovitá světlost Rp 1 a Rp 1 1/4_x000d_
- max. provozní tlak 10 bar</t>
  </si>
  <si>
    <t>201</t>
  </si>
  <si>
    <t>732421414</t>
  </si>
  <si>
    <t>Čerpadla teplovodní mokroběžná závitová oběhová pro teplovodní vytápění (elektronicky řízená) PN 10, do 110°C DN přípojky/dopravní výška H (m) - čerpací výkon Q (m3/h) DN 25 / do 6,0 m / 4,0 m3/h</t>
  </si>
  <si>
    <t>1444789794</t>
  </si>
  <si>
    <t>https://podminky.urs.cz/item/CS_URS_2024_02/732421414</t>
  </si>
  <si>
    <t>202</t>
  </si>
  <si>
    <t>732511301</t>
  </si>
  <si>
    <t xml:space="preserve">Automatické odvzdušňovací ventily G 3/8" </t>
  </si>
  <si>
    <t>-1722631347</t>
  </si>
  <si>
    <t>https://podminky.urs.cz/item/CS_URS_2024_02/732511301</t>
  </si>
  <si>
    <t>203</t>
  </si>
  <si>
    <t>998732211</t>
  </si>
  <si>
    <t>Přesun hmot pro strojovny stanovený procentní sazbou (%) z ceny vodorovná dopravní vzdálenost do 50 m s omezením mechanizace v objektech výšky do 6 m</t>
  </si>
  <si>
    <t>807878098</t>
  </si>
  <si>
    <t>https://podminky.urs.cz/item/CS_URS_2024_02/998732211</t>
  </si>
  <si>
    <t>733</t>
  </si>
  <si>
    <t>Ústřední vytápění - rozvodné potrubí</t>
  </si>
  <si>
    <t>204</t>
  </si>
  <si>
    <t>733110808</t>
  </si>
  <si>
    <t>Demontáž potrubí z trubek ocelových závitových DN přes 32 do 50</t>
  </si>
  <si>
    <t>-296859894</t>
  </si>
  <si>
    <t>https://podminky.urs.cz/item/CS_URS_2024_02/733110808</t>
  </si>
  <si>
    <t>205</t>
  </si>
  <si>
    <t>733222102</t>
  </si>
  <si>
    <t>Potrubí z trubek měděných polotvrdých spojovaných měkkým pájením Ø 15/1</t>
  </si>
  <si>
    <t>-1217440321</t>
  </si>
  <si>
    <t>https://podminky.urs.cz/item/CS_URS_2024_02/733222102</t>
  </si>
  <si>
    <t>vytápění radiátorové</t>
  </si>
  <si>
    <t>206</t>
  </si>
  <si>
    <t>733222103</t>
  </si>
  <si>
    <t>Potrubí z trubek měděných polotvrdých spojovaných měkkým pájením Ø 18/1</t>
  </si>
  <si>
    <t>-1240436636</t>
  </si>
  <si>
    <t>https://podminky.urs.cz/item/CS_URS_2024_02/733222103</t>
  </si>
  <si>
    <t>207</t>
  </si>
  <si>
    <t>733222104</t>
  </si>
  <si>
    <t>Potrubí z trubek měděných polotvrdých spojovaných měkkým pájením Ø 22/1</t>
  </si>
  <si>
    <t>-1752879683</t>
  </si>
  <si>
    <t>https://podminky.urs.cz/item/CS_URS_2024_02/733222104</t>
  </si>
  <si>
    <t>208</t>
  </si>
  <si>
    <t>733223105</t>
  </si>
  <si>
    <t>Potrubí z trubek měděných tvrdých spojovaných měkkým pájením Ø 28/1,5</t>
  </si>
  <si>
    <t>-1620160169</t>
  </si>
  <si>
    <t>https://podminky.urs.cz/item/CS_URS_2024_02/733223105</t>
  </si>
  <si>
    <t>209</t>
  </si>
  <si>
    <t>733223106</t>
  </si>
  <si>
    <t>Potrubí z trubek měděných tvrdých spojovaných měkkým pájením Ø 35/1,5</t>
  </si>
  <si>
    <t>1568358056</t>
  </si>
  <si>
    <t>https://podminky.urs.cz/item/CS_URS_2024_02/733223106</t>
  </si>
  <si>
    <t>210</t>
  </si>
  <si>
    <t>733291101</t>
  </si>
  <si>
    <t>Zkoušky těsnosti potrubí z trubek měděných Ø do 35/1,5</t>
  </si>
  <si>
    <t>-1721774572</t>
  </si>
  <si>
    <t>https://podminky.urs.cz/item/CS_URS_2024_02/733291101</t>
  </si>
  <si>
    <t>80,0+44,0+72,0+12,0+4,0</t>
  </si>
  <si>
    <t>211</t>
  </si>
  <si>
    <t>733564</t>
  </si>
  <si>
    <t>Napojení pod stropem na stávající stupačky do bytu ve 2NP</t>
  </si>
  <si>
    <t>-1789210391</t>
  </si>
  <si>
    <t>https://podminky.urs.cz/item/CS_URS_2024_02/733564</t>
  </si>
  <si>
    <t>212</t>
  </si>
  <si>
    <t>998733311</t>
  </si>
  <si>
    <t>Přesun hmot pro rozvody potrubí stanovený procentní sazbou z ceny vodorovná dopravní vzdálenost do 50 m ruční (bez užití mechanizace) v objektech výšky do 6 m</t>
  </si>
  <si>
    <t>-1185879612</t>
  </si>
  <si>
    <t>https://podminky.urs.cz/item/CS_URS_2024_02/998733311</t>
  </si>
  <si>
    <t>734</t>
  </si>
  <si>
    <t>Ústřední vytápění - armatury</t>
  </si>
  <si>
    <t>213</t>
  </si>
  <si>
    <t>734173214</t>
  </si>
  <si>
    <t>Mezikusy, přírubové spoje přírubové spoje PN 6/I, 200°C DN 50</t>
  </si>
  <si>
    <t>1384093975</t>
  </si>
  <si>
    <t>https://podminky.urs.cz/item/CS_URS_2024_02/734173214</t>
  </si>
  <si>
    <t>214</t>
  </si>
  <si>
    <t>734221682</t>
  </si>
  <si>
    <t>Ventily regulační závitové hlavice termostatické pro ovládání ventilů PN 10 do 110°C kapalinové otopných těles VK</t>
  </si>
  <si>
    <t>-878074949</t>
  </si>
  <si>
    <t>https://podminky.urs.cz/item/CS_URS_2024_02/734221682</t>
  </si>
  <si>
    <t>215</t>
  </si>
  <si>
    <t>734222812</t>
  </si>
  <si>
    <t>Ventily regulační závitové termostatické s hlavicí ručního ovládání PN 16 do 110°C přímé chromované G 1/2</t>
  </si>
  <si>
    <t>2147272007</t>
  </si>
  <si>
    <t>https://podminky.urs.cz/item/CS_URS_2024_02/734222812</t>
  </si>
  <si>
    <t>216</t>
  </si>
  <si>
    <t>734261402</t>
  </si>
  <si>
    <t>Šroubení připojovací armatury radiátorů VK PN 10 do 110°C, regulační uzavíratelné rohové G 1/2 x 18</t>
  </si>
  <si>
    <t>1248796582</t>
  </si>
  <si>
    <t>https://podminky.urs.cz/item/CS_URS_2024_02/734261402</t>
  </si>
  <si>
    <t>217</t>
  </si>
  <si>
    <t>734261412</t>
  </si>
  <si>
    <t>Šroubení regulační radiátorové rohové bez vypouštění G 1/2</t>
  </si>
  <si>
    <t>-1483526721</t>
  </si>
  <si>
    <t>https://podminky.urs.cz/item/CS_URS_2024_02/734261412</t>
  </si>
  <si>
    <t>218</t>
  </si>
  <si>
    <t>734292713</t>
  </si>
  <si>
    <t>Ostatní armatury kulové kohouty PN 42 do 185°C přímé vnitřní závit G 1/2</t>
  </si>
  <si>
    <t>1828933770</t>
  </si>
  <si>
    <t>https://podminky.urs.cz/item/CS_URS_2024_02/734292713</t>
  </si>
  <si>
    <t>219</t>
  </si>
  <si>
    <t>734292714</t>
  </si>
  <si>
    <t>Ostatní armatury kulové kohouty PN 42 do 185°C přímé vnitřní závit G 3/4</t>
  </si>
  <si>
    <t>673710424</t>
  </si>
  <si>
    <t>https://podminky.urs.cz/item/CS_URS_2024_02/734292714</t>
  </si>
  <si>
    <t>220</t>
  </si>
  <si>
    <t>734292715</t>
  </si>
  <si>
    <t>Ostatní armatury kulové kohouty PN 42 do 185°C přímé vnitřní závit G 1</t>
  </si>
  <si>
    <t>681132051</t>
  </si>
  <si>
    <t>https://podminky.urs.cz/item/CS_URS_2024_02/734292715</t>
  </si>
  <si>
    <t>221</t>
  </si>
  <si>
    <t>734411127</t>
  </si>
  <si>
    <t>Teploměr 0 – 100 °C	</t>
  </si>
  <si>
    <t>178524813</t>
  </si>
  <si>
    <t>https://podminky.urs.cz/item/CS_URS_2024_02/734411127</t>
  </si>
  <si>
    <t>222</t>
  </si>
  <si>
    <t>734412111</t>
  </si>
  <si>
    <t>Teploměry technické kompaktní měřiče tepla jmenovitý průtok Qn (m3/h) 0,6 1/2"</t>
  </si>
  <si>
    <t>1668346755</t>
  </si>
  <si>
    <t>https://podminky.urs.cz/item/CS_URS_2024_02/734412111</t>
  </si>
  <si>
    <t>223</t>
  </si>
  <si>
    <t>734441115</t>
  </si>
  <si>
    <t>Regulátory tlaku s jednoobvodovým mikrospínačem vlnovcové, tlak 40 až 400 kPa</t>
  </si>
  <si>
    <t>2062066063</t>
  </si>
  <si>
    <t>https://podminky.urs.cz/item/CS_URS_2024_02/734441115</t>
  </si>
  <si>
    <t>224</t>
  </si>
  <si>
    <t>998734311</t>
  </si>
  <si>
    <t>Přesun hmot pro armatury stanovený procentní sazbou (%) z ceny vodorovná dopravní vzdálenost do 50 m ruční (bez užití mechanizace) v objektech výšky do 6 m</t>
  </si>
  <si>
    <t>-1652801574</t>
  </si>
  <si>
    <t>https://podminky.urs.cz/item/CS_URS_2024_02/998734311</t>
  </si>
  <si>
    <t>735</t>
  </si>
  <si>
    <t>Ústřední vytápění - otopná tělesa</t>
  </si>
  <si>
    <t>225</t>
  </si>
  <si>
    <t>735151811</t>
  </si>
  <si>
    <t>Demontáž otopných těles</t>
  </si>
  <si>
    <t>1963160183</t>
  </si>
  <si>
    <t>https://podminky.urs.cz/item/CS_URS_2024_02/735151811</t>
  </si>
  <si>
    <t>226</t>
  </si>
  <si>
    <t>735152471</t>
  </si>
  <si>
    <t>Otopná tělesa panelová VK dvoudesková PN 1,0 MPa, T do 110°C s jednou přídavnou přestupní plochou výšky tělesa 600 mm stavební délky / výkonu 400 mm / 515 W</t>
  </si>
  <si>
    <t>782766781</t>
  </si>
  <si>
    <t>https://podminky.urs.cz/item/CS_URS_2024_02/735152471</t>
  </si>
  <si>
    <t>227</t>
  </si>
  <si>
    <t>735152472</t>
  </si>
  <si>
    <t>Otopná tělesa panelová VK dvoudesková PN 1,0 MPa, T do 110°C s jednou přídavnou přestupní plochou výšky tělesa 600 mm stavební délky / výkonu 500 mm / 644 W</t>
  </si>
  <si>
    <t>455642202</t>
  </si>
  <si>
    <t>https://podminky.urs.cz/item/CS_URS_2024_02/735152472</t>
  </si>
  <si>
    <t>228</t>
  </si>
  <si>
    <t>735152473</t>
  </si>
  <si>
    <t>Otopná tělesa panelová VK dvoudesková PN 1,0 MPa, T do 110°C s jednou přídavnou přestupní plochou výšky tělesa 600 mm stavební délky / výkonu 600 mm / 773 W</t>
  </si>
  <si>
    <t>1321971277</t>
  </si>
  <si>
    <t>https://podminky.urs.cz/item/CS_URS_2024_02/735152473</t>
  </si>
  <si>
    <t>229</t>
  </si>
  <si>
    <t>735152474</t>
  </si>
  <si>
    <t>Otopná tělesa panelová VK dvoudesková PN 1,0 MPa, T do 110°C s jednou přídavnou přestupní plochou výšky tělesa 600 mm stavební délky / výkonu 700 mm / 902 W</t>
  </si>
  <si>
    <t>-2045643922</t>
  </si>
  <si>
    <t>https://podminky.urs.cz/item/CS_URS_2024_02/735152474</t>
  </si>
  <si>
    <t>230</t>
  </si>
  <si>
    <t>735152475</t>
  </si>
  <si>
    <t>Otopná tělesa panelová VK dvoudesková PN 1,0 MPa, T do 110°C s jednou přídavnou přestupní plochou výšky tělesa 600 mm stavební délky / výkonu 800 mm / 1030 W</t>
  </si>
  <si>
    <t>-1447008707</t>
  </si>
  <si>
    <t>https://podminky.urs.cz/item/CS_URS_2024_02/735152475</t>
  </si>
  <si>
    <t>231</t>
  </si>
  <si>
    <t>735152573</t>
  </si>
  <si>
    <t>Otopná tělesa panelová VK dvoudesková PN 1,0 MPa, T do 110°C se dvěma přídavnými přestupními plochami výšky tělesa 600 mm stavební délky / výkonu 600 mm / 1007 W</t>
  </si>
  <si>
    <t>1244954586</t>
  </si>
  <si>
    <t>https://podminky.urs.cz/item/CS_URS_2024_02/735152573</t>
  </si>
  <si>
    <t>232</t>
  </si>
  <si>
    <t>735152574</t>
  </si>
  <si>
    <t>Otopná tělesa panelová VK dvoudesková PN 1,0 MPa, T do 110°C se dvěma přídavnými přestupními plochami výšky tělesa 600 mm stavební délky / výkonu 700 mm / 1175 W</t>
  </si>
  <si>
    <t>-963815039</t>
  </si>
  <si>
    <t>https://podminky.urs.cz/item/CS_URS_2024_02/735152574</t>
  </si>
  <si>
    <t>233</t>
  </si>
  <si>
    <t>735160123</t>
  </si>
  <si>
    <t>Otopná tělesa trubková teplovodní na stěnu výšky tělesa 1 220 mm, délky 600 mm</t>
  </si>
  <si>
    <t>-1958947695</t>
  </si>
  <si>
    <t>https://podminky.urs.cz/item/CS_URS_2024_02/735160123</t>
  </si>
  <si>
    <t>234</t>
  </si>
  <si>
    <t>735511141</t>
  </si>
  <si>
    <t>Prostorový termostat</t>
  </si>
  <si>
    <t>-1100885844</t>
  </si>
  <si>
    <t>https://podminky.urs.cz/item/CS_URS_2024_02/735511141</t>
  </si>
  <si>
    <t>235</t>
  </si>
  <si>
    <t>735890105</t>
  </si>
  <si>
    <t>Elektrická topná tělesa (tyče) pro kombinované vytápění s integrovaným regulátorem teploty, o výkonu 600 W</t>
  </si>
  <si>
    <t>1393787912</t>
  </si>
  <si>
    <t>https://podminky.urs.cz/item/CS_URS_2024_02/735890105</t>
  </si>
  <si>
    <t>236</t>
  </si>
  <si>
    <t>998735311</t>
  </si>
  <si>
    <t>Přesun hmot pro otopná tělesa stanovený procentní sazbou (%) z ceny vodorovná dopravní vzdálenost do 50 m ruční (bez užití mechanizace) v objektech výšky do 6 m</t>
  </si>
  <si>
    <t>458445945</t>
  </si>
  <si>
    <t>https://podminky.urs.cz/item/CS_URS_2024_02/998735311</t>
  </si>
  <si>
    <t>741</t>
  </si>
  <si>
    <t>Elektroinstalace</t>
  </si>
  <si>
    <t>237</t>
  </si>
  <si>
    <t>741-R01</t>
  </si>
  <si>
    <t>Elektroinstalace - silnoproud a slaboproud - viz. samostatný rozpočet</t>
  </si>
  <si>
    <t>1814365028</t>
  </si>
  <si>
    <t>https://podminky.urs.cz/item/CS_URS_2024_02/741-R01</t>
  </si>
  <si>
    <t>238</t>
  </si>
  <si>
    <t>741-R02</t>
  </si>
  <si>
    <t>Měření a regulace viz. samostatný rozpočet</t>
  </si>
  <si>
    <t>-918482740</t>
  </si>
  <si>
    <t>https://podminky.urs.cz/item/CS_URS_2024_02/741-R02</t>
  </si>
  <si>
    <t>751</t>
  </si>
  <si>
    <t>Vzduchotechnika</t>
  </si>
  <si>
    <t>239</t>
  </si>
  <si>
    <t>751122011</t>
  </si>
  <si>
    <t>Montáž ventilátoru radiálního nízkotlakého nástěnného základního, průměru do 100 mm</t>
  </si>
  <si>
    <t>-1924749518</t>
  </si>
  <si>
    <t>https://podminky.urs.cz/item/CS_URS_2024_02/751122011</t>
  </si>
  <si>
    <t>místn.č. 1.4 - 1.9</t>
  </si>
  <si>
    <t>4+1</t>
  </si>
  <si>
    <t>místn.č. 1.14 - 1.16</t>
  </si>
  <si>
    <t>240</t>
  </si>
  <si>
    <t>42914502</t>
  </si>
  <si>
    <t>ventilátor radiální tichý malý plastový s nastavitelným doběhem IP45 výkon 8-13W D 100mm</t>
  </si>
  <si>
    <t>1008426266</t>
  </si>
  <si>
    <t>Poznámka k položce:_x000d_
např. SILENT ECO U 100 H</t>
  </si>
  <si>
    <t>241</t>
  </si>
  <si>
    <t>54233100</t>
  </si>
  <si>
    <t>ventilátor radiální malý plastový D 100 / 230V/50Hz/</t>
  </si>
  <si>
    <t>1055595694</t>
  </si>
  <si>
    <t>Poznámka k položce:_x000d_
např. EBB 175 T</t>
  </si>
  <si>
    <t>242</t>
  </si>
  <si>
    <t>751122091</t>
  </si>
  <si>
    <t>Montáž ventilátoru radiálního nízkotlakého potrubního základního do kruhového potrubí, průměru do 100 mm</t>
  </si>
  <si>
    <t>1867160489</t>
  </si>
  <si>
    <t>https://podminky.urs.cz/item/CS_URS_2024_02/751122091</t>
  </si>
  <si>
    <t>místn.č. 1.4 - přívod vzduchu</t>
  </si>
  <si>
    <t>243</t>
  </si>
  <si>
    <t>42914515</t>
  </si>
  <si>
    <t>ventilátor radiální potrubní úsporný ocelový IP44 výkon 60-100W D 100mm</t>
  </si>
  <si>
    <t>-1061158066</t>
  </si>
  <si>
    <t>244</t>
  </si>
  <si>
    <t>751322011</t>
  </si>
  <si>
    <t>Montáž talířových ventilů, anemostatů, dýz talířového ventilu, průměru do 100 mm</t>
  </si>
  <si>
    <t>-1566078924</t>
  </si>
  <si>
    <t>https://podminky.urs.cz/item/CS_URS_2024_02/751322011</t>
  </si>
  <si>
    <t>245</t>
  </si>
  <si>
    <t>42972201</t>
  </si>
  <si>
    <t>ventil talířový pro přívod a odvod vzduchu plastový D 100mm</t>
  </si>
  <si>
    <t>-1441787390</t>
  </si>
  <si>
    <t>246</t>
  </si>
  <si>
    <t>751322012</t>
  </si>
  <si>
    <t>Montáž talířových ventilů, anemostatů, dýz talířového ventilu, průměru přes 100 do 200 mm</t>
  </si>
  <si>
    <t>1692125164</t>
  </si>
  <si>
    <t>https://podminky.urs.cz/item/CS_URS_2024_02/751322012</t>
  </si>
  <si>
    <t>pro odvod vzduchu</t>
  </si>
  <si>
    <t>místn.č. 1.11 - 1.13</t>
  </si>
  <si>
    <t>247</t>
  </si>
  <si>
    <t>42972202</t>
  </si>
  <si>
    <t>ventil talířový pro odvod vzduchu plastový D 125mm</t>
  </si>
  <si>
    <t>-489733368</t>
  </si>
  <si>
    <t>248</t>
  </si>
  <si>
    <t>751322121</t>
  </si>
  <si>
    <t>Montáž talířových ventilů, anemostatů, dýz anemostatu čtvercového bez skříně, průřezu do 0,100 m2</t>
  </si>
  <si>
    <t>235653475</t>
  </si>
  <si>
    <t>https://podminky.urs.cz/item/CS_URS_2024_02/751322121</t>
  </si>
  <si>
    <t>pro přívod vzduchu</t>
  </si>
  <si>
    <t>249</t>
  </si>
  <si>
    <t>42972876</t>
  </si>
  <si>
    <t>anemostat čtvercový s regulačními listy pro přívod/odvod vzduchu univerzální s vložkou do SDK podhledu plastový 300x300mm D 200mm</t>
  </si>
  <si>
    <t>-246054038</t>
  </si>
  <si>
    <t>250</t>
  </si>
  <si>
    <t>751355011</t>
  </si>
  <si>
    <t>Montáž ohřívačů, chladičů, eliminátorů kapek ohřívače elektrického, na potrubí průměru do 200 mm</t>
  </si>
  <si>
    <t>129754677</t>
  </si>
  <si>
    <t>https://podminky.urs.cz/item/CS_URS_2024_02/751355011</t>
  </si>
  <si>
    <t>251</t>
  </si>
  <si>
    <t>42956114</t>
  </si>
  <si>
    <t>ohřívač vzduchu elektrický bez integrované regulace D 100mm, &lt; 1kW</t>
  </si>
  <si>
    <t>-2019248722</t>
  </si>
  <si>
    <t>252</t>
  </si>
  <si>
    <t>751398032</t>
  </si>
  <si>
    <t>Montáž ostatních zařízení ventilační mřížky do dveří nebo desek, průřezu přes 0,04 do 0,100 m2</t>
  </si>
  <si>
    <t>-1151240934</t>
  </si>
  <si>
    <t>https://podminky.urs.cz/item/CS_URS_2024_02/751398032</t>
  </si>
  <si>
    <t>místn.č. 1.11-1.13</t>
  </si>
  <si>
    <t>místn.č. 1.14-1.16</t>
  </si>
  <si>
    <t>253</t>
  </si>
  <si>
    <t>42972101</t>
  </si>
  <si>
    <t>mřížka větrací do dřeva kovová 60x500mm</t>
  </si>
  <si>
    <t>-476538555</t>
  </si>
  <si>
    <t>254</t>
  </si>
  <si>
    <t>751398091</t>
  </si>
  <si>
    <t>Montáž ostatních zařízení regulátoru konstantní teploty přiváděného vzduchu, průměru do 100 mm</t>
  </si>
  <si>
    <t>1970584302</t>
  </si>
  <si>
    <t>https://podminky.urs.cz/item/CS_URS_2024_02/751398091</t>
  </si>
  <si>
    <t>255</t>
  </si>
  <si>
    <t>42971026</t>
  </si>
  <si>
    <t>regulátor vč. čidla – spíná el. ohřívač podle nastavené tepl. v prostoru</t>
  </si>
  <si>
    <t>-1198687838</t>
  </si>
  <si>
    <t>256</t>
  </si>
  <si>
    <t>751511181</t>
  </si>
  <si>
    <t>Montáž potrubí plechového skupiny I kruhového bez příruby tloušťky plechu 0,6 mm, průměru do 100 mm</t>
  </si>
  <si>
    <t>195029117</t>
  </si>
  <si>
    <t>https://podminky.urs.cz/item/CS_URS_2024_02/751511181</t>
  </si>
  <si>
    <t>D80</t>
  </si>
  <si>
    <t>D100</t>
  </si>
  <si>
    <t>35,0</t>
  </si>
  <si>
    <t>14,0</t>
  </si>
  <si>
    <t>257</t>
  </si>
  <si>
    <t>42981096</t>
  </si>
  <si>
    <t>trouba spirálně vinutá Pz D 80mm, l=3000mm</t>
  </si>
  <si>
    <t>1033720786</t>
  </si>
  <si>
    <t>3*1,2 "Přepočtené koeficientem množství</t>
  </si>
  <si>
    <t>258</t>
  </si>
  <si>
    <t>42981010</t>
  </si>
  <si>
    <t>trouba spirálně vinutá Pz D 100mm, l=3000mm</t>
  </si>
  <si>
    <t>260837112</t>
  </si>
  <si>
    <t>6,0</t>
  </si>
  <si>
    <t>41*1,2 "Přepočtené koeficientem množství</t>
  </si>
  <si>
    <t>259</t>
  </si>
  <si>
    <t>751511182</t>
  </si>
  <si>
    <t>Montáž potrubí plechového skupiny I kruhového bez příruby tloušťky plechu 0,6 mm, průměru přes 100 do 200 mm</t>
  </si>
  <si>
    <t>1177170739</t>
  </si>
  <si>
    <t>https://podminky.urs.cz/item/CS_URS_2024_02/751511182</t>
  </si>
  <si>
    <t>D125</t>
  </si>
  <si>
    <t>D150</t>
  </si>
  <si>
    <t>13,0</t>
  </si>
  <si>
    <t>260</t>
  </si>
  <si>
    <t>42981097</t>
  </si>
  <si>
    <t>trouba spirálně vinutá Pz D 125mm, l=3000mm</t>
  </si>
  <si>
    <t>-2009363813</t>
  </si>
  <si>
    <t>4*1,2 "Přepočtené koeficientem množství</t>
  </si>
  <si>
    <t>261</t>
  </si>
  <si>
    <t>42981098</t>
  </si>
  <si>
    <t>trouba spirálně vinutá Pz D 150mm, l=3000mm</t>
  </si>
  <si>
    <t>299279604</t>
  </si>
  <si>
    <t>13*1,2 "Přepočtené koeficientem množství</t>
  </si>
  <si>
    <t>262</t>
  </si>
  <si>
    <t>751514775</t>
  </si>
  <si>
    <t>Montáž protidešťové stříšky nebo výfukové hlavice do plechového potrubí kruhové bez příruby, průměru do 100 mm</t>
  </si>
  <si>
    <t>-583720103</t>
  </si>
  <si>
    <t>https://podminky.urs.cz/item/CS_URS_2024_02/751514775</t>
  </si>
  <si>
    <t>místn. č. 1.14-1.16</t>
  </si>
  <si>
    <t>263</t>
  </si>
  <si>
    <t>42981260</t>
  </si>
  <si>
    <t>výfuková hlavice Pz D 100mm</t>
  </si>
  <si>
    <t>-518614732</t>
  </si>
  <si>
    <t>264</t>
  </si>
  <si>
    <t>42974002</t>
  </si>
  <si>
    <t>stříška protidešťová s lemem Pz D 100mm</t>
  </si>
  <si>
    <t>-1931081444</t>
  </si>
  <si>
    <t>265</t>
  </si>
  <si>
    <t>751514776</t>
  </si>
  <si>
    <t>Montáž protidešťové stříšky nebo výfukové hlavice do plechového potrubí kruhové bez příruby, průměru přes 100 do 200 mm</t>
  </si>
  <si>
    <t>-1347787648</t>
  </si>
  <si>
    <t>https://podminky.urs.cz/item/CS_URS_2024_02/751514776</t>
  </si>
  <si>
    <t>266</t>
  </si>
  <si>
    <t>42981023</t>
  </si>
  <si>
    <t>výfuková hlavice Pz D 150mm</t>
  </si>
  <si>
    <t>548461169</t>
  </si>
  <si>
    <t>267</t>
  </si>
  <si>
    <t>751525091</t>
  </si>
  <si>
    <t>Montáž potrubí plastového kruhového kruhového z extrudovaných plastů (pěnové) bez příruby, průměru 125 mm</t>
  </si>
  <si>
    <t>-191975959</t>
  </si>
  <si>
    <t>https://podminky.urs.cz/item/CS_URS_2024_02/751525091</t>
  </si>
  <si>
    <t>24,0</t>
  </si>
  <si>
    <t>268</t>
  </si>
  <si>
    <t>42981645</t>
  </si>
  <si>
    <t>trouba izolovaná z ext. plastů (pěnová) D 125mm</t>
  </si>
  <si>
    <t>632693943</t>
  </si>
  <si>
    <t>48*1,2 "Přepočtené koeficientem množství</t>
  </si>
  <si>
    <t>269</t>
  </si>
  <si>
    <t>751537111</t>
  </si>
  <si>
    <t>Montáž potrubí ohebného kruhového plastového izolovaného, průměru do 100 mm</t>
  </si>
  <si>
    <t>-462473157</t>
  </si>
  <si>
    <t>https://podminky.urs.cz/item/CS_URS_2024_02/751537111</t>
  </si>
  <si>
    <t>16,0</t>
  </si>
  <si>
    <t>18,0</t>
  </si>
  <si>
    <t>270</t>
  </si>
  <si>
    <t>42981780</t>
  </si>
  <si>
    <t>ohebné plastové tepelně a hlukově izolované potrubí 75mm</t>
  </si>
  <si>
    <t>-177756589</t>
  </si>
  <si>
    <t>18*1,2 "Přepočtené koeficientem množství</t>
  </si>
  <si>
    <t>271</t>
  </si>
  <si>
    <t>42981781</t>
  </si>
  <si>
    <t xml:space="preserve">ohebné plastové tepelně a hlukově izolované potrubí  D 90mm</t>
  </si>
  <si>
    <t>75924304</t>
  </si>
  <si>
    <t>16*1,2 "Přepočtené koeficientem množství</t>
  </si>
  <si>
    <t>272</t>
  </si>
  <si>
    <t>751572</t>
  </si>
  <si>
    <t>Kotvící materiál potrubí</t>
  </si>
  <si>
    <t>1584318654</t>
  </si>
  <si>
    <t>https://podminky.urs.cz/item/CS_URS_2024_02/751572</t>
  </si>
  <si>
    <t>273</t>
  </si>
  <si>
    <t>751611119</t>
  </si>
  <si>
    <t>Montáž vzduchotechnické jednotky s rekuperací tepla centrální podstropní s výměnou vzduchu do 300 m3/h</t>
  </si>
  <si>
    <t>1989296383</t>
  </si>
  <si>
    <t>https://podminky.urs.cz/item/CS_URS_2024_02/751611119</t>
  </si>
  <si>
    <t>274</t>
  </si>
  <si>
    <t>42944028</t>
  </si>
  <si>
    <t>jednotka VZT podstropní s rekuperací tepla a ovládací jednotkou do 300m3/hod</t>
  </si>
  <si>
    <t>-656692259</t>
  </si>
  <si>
    <t>275</t>
  </si>
  <si>
    <t>751614121</t>
  </si>
  <si>
    <t>Montáž monitorovacího, řídícího a ovládacího zařízení čidla CO2</t>
  </si>
  <si>
    <t>-1416006046</t>
  </si>
  <si>
    <t>https://podminky.urs.cz/item/CS_URS_2024_02/751614121</t>
  </si>
  <si>
    <t>276</t>
  </si>
  <si>
    <t>40461006</t>
  </si>
  <si>
    <t>čidlo prostorové oxidu uhličitého CO2</t>
  </si>
  <si>
    <t>-880014872</t>
  </si>
  <si>
    <t>277</t>
  </si>
  <si>
    <t>75179116</t>
  </si>
  <si>
    <t>Montáž napojovacího potrubí rozdělovače přívodní vzduch a odtah vzduchu</t>
  </si>
  <si>
    <t>-1158829030</t>
  </si>
  <si>
    <t>https://podminky.urs.cz/item/CS_URS_2024_02/75179116</t>
  </si>
  <si>
    <t>278</t>
  </si>
  <si>
    <t>4299003</t>
  </si>
  <si>
    <t>rozdělovač pro přívodní vzduch a odtah vzduchu / 12 napojení /</t>
  </si>
  <si>
    <t>907477938</t>
  </si>
  <si>
    <t>279</t>
  </si>
  <si>
    <t>721273153.1</t>
  </si>
  <si>
    <t>Ventilační střešní hlavice z polypropylenu (PP) DN 125</t>
  </si>
  <si>
    <t>1739148035</t>
  </si>
  <si>
    <t>https://podminky.urs.cz/item/CS_URS_2024_02/721273153.1</t>
  </si>
  <si>
    <t>pro přívod a odvod vzduchu</t>
  </si>
  <si>
    <t>280</t>
  </si>
  <si>
    <t>998751311</t>
  </si>
  <si>
    <t>Přesun hmot pro vzduchotechniku stanovený procentní sazbou (%) z ceny vodorovná dopravní vzdálenost do 50 m ruční (bez užití mechanizace) v objektech výšky do 12 m</t>
  </si>
  <si>
    <t>306006329</t>
  </si>
  <si>
    <t>https://podminky.urs.cz/item/CS_URS_2024_02/998751311</t>
  </si>
  <si>
    <t>763</t>
  </si>
  <si>
    <t>Konstrukce suché výstavby</t>
  </si>
  <si>
    <t>281</t>
  </si>
  <si>
    <t>763111316</t>
  </si>
  <si>
    <t>Příčka ze sádrokartonových desek s nosnou konstrukcí z jednoduchých ocelových profilů UW, CW jednoduše opláštěná deskou standardní A tl. 12,5 mm, příčka tl. 125 mm, profil 100, s izolací, EI 30, Rw do 48 dB</t>
  </si>
  <si>
    <t>-1530995935</t>
  </si>
  <si>
    <t>https://podminky.urs.cz/item/CS_URS_2024_02/763111316</t>
  </si>
  <si>
    <t>mezi místn.č. 1.11 - 1.12</t>
  </si>
  <si>
    <t>3,25*2,45</t>
  </si>
  <si>
    <t>282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</si>
  <si>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</si>
  <si>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</si>
  <si>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>-77860949</t>
  </si>
  <si>
    <t>https://podminky.urs.cz/item/CS_URS_2024_02/763121426</t>
  </si>
  <si>
    <t>0,90*1,20</t>
  </si>
  <si>
    <t>3,30*1,20</t>
  </si>
  <si>
    <t>283</t>
  </si>
  <si>
    <t>763131495</t>
  </si>
  <si>
    <t>Podhled ze sádrokartonových desek dvouvrstvá zavěšená spodní konstrukce z ocelových profilů CD, UD jednoduše opláštěná deskou impregnovanou se skelnou výztuží GM-FH1, tl. 12,5 mm, bez izolace, REI do 120</t>
  </si>
  <si>
    <t>-2076843655</t>
  </si>
  <si>
    <t>https://podminky.urs.cz/item/CS_URS_2024_02/763131495</t>
  </si>
  <si>
    <t>místn.č. 1.3 - 1.9</t>
  </si>
  <si>
    <t>5,50+2,20+1,40+1,50+1,40+1,20+1,60</t>
  </si>
  <si>
    <t>284</t>
  </si>
  <si>
    <t>763131751</t>
  </si>
  <si>
    <t>Podhled ze sádrokartonových desek ostatní práce a konstrukce na podhledech ze sádrokartonových desek montáž parotěsné zábrany</t>
  </si>
  <si>
    <t>1560781117</t>
  </si>
  <si>
    <t>https://podminky.urs.cz/item/CS_URS_2024_02/763131751</t>
  </si>
  <si>
    <t>285</t>
  </si>
  <si>
    <t>28329274</t>
  </si>
  <si>
    <t>fólie PE vyztužená pro parotěsnou vrstvu (reakce na oheň - třída E) 110g/m2</t>
  </si>
  <si>
    <t>-763791816</t>
  </si>
  <si>
    <t>14,8*1,1235 "Přepočtené koeficientem množství</t>
  </si>
  <si>
    <t>286</t>
  </si>
  <si>
    <t>763164551</t>
  </si>
  <si>
    <t>Obklad konstrukcí sádrokartonovými deskami včetně ochranných úhelníků ve tvaru L rozvinuté šíře přes 0,8 m, opláštěný deskou standardní A, tl. 12,5 mm</t>
  </si>
  <si>
    <t>1642489851</t>
  </si>
  <si>
    <t>https://podminky.urs.cz/item/CS_URS_2024_02/763164551</t>
  </si>
  <si>
    <t>opláštění VZT jednotky a potrubí</t>
  </si>
  <si>
    <t>10,0</t>
  </si>
  <si>
    <t>287</t>
  </si>
  <si>
    <t>763183112</t>
  </si>
  <si>
    <t>Výplně otvorů konstrukcí ze sádrokartonových desek montáž stavebního pouzdra posuvných dveří do sádrokartonové příčky s jednou kapsou pro jedno dveřní křídlo, průchozí šířky přes 800 do 1200 mm</t>
  </si>
  <si>
    <t>837503215</t>
  </si>
  <si>
    <t>https://podminky.urs.cz/item/CS_URS_2024_02/763183112</t>
  </si>
  <si>
    <t>288</t>
  </si>
  <si>
    <t>55331613</t>
  </si>
  <si>
    <t>pouzdro stavební posuvných dveří jednopouzdrové 900mm standardní rozměr</t>
  </si>
  <si>
    <t>-472622989</t>
  </si>
  <si>
    <t>289</t>
  </si>
  <si>
    <t>763411211</t>
  </si>
  <si>
    <t>Sanitární příčky vhodné do mokrého prostředí dělící přepážky k pisoárům z dřevotřískových desek s HPL-laminátem tl. 19,6 mm</t>
  </si>
  <si>
    <t>-1210317254</t>
  </si>
  <si>
    <t>https://podminky.urs.cz/item/CS_URS_2024_02/763411211</t>
  </si>
  <si>
    <t>(1,0*0,80)*2</t>
  </si>
  <si>
    <t>290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</si>
  <si>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</si>
  <si>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</si>
  <si>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-720349858</t>
  </si>
  <si>
    <t>https://podminky.urs.cz/item/CS_URS_2024_02/998763511</t>
  </si>
  <si>
    <t>766</t>
  </si>
  <si>
    <t>Konstrukce truhlářské</t>
  </si>
  <si>
    <t>291</t>
  </si>
  <si>
    <t>7566-5/T</t>
  </si>
  <si>
    <t>Vestavěná kuchyňská linka přímá délky 1857 mm, dřevotříska 20 mm + fólie - buk, hl. spodní skříně 600 mm, hl. horní skříně 400 mm, pracovní deska posformint, dveře skříněk plné, vestavěná myčka na nádobí 12 sad, dřez s odkapávací plochou, stojánková bateri, vestavěný odpoadkový koš</t>
  </si>
  <si>
    <t>1628720486</t>
  </si>
  <si>
    <t>https://podminky.urs.cz/item/CS_URS_2024_02/7566-5/T</t>
  </si>
  <si>
    <t>292</t>
  </si>
  <si>
    <t>766-1/T</t>
  </si>
  <si>
    <t>Šatní skříňka svařovaná s dvouplášťovými dveřmi pro větší bezpečnost, výška 1500 x šířka 300 x hloubka 500 mm. Uzamykání na cylindrický zámek nebo uzávěr pro visací zámek, vnitřní vybavení police s tyčí na ramínka a háček, s navařenými nohami - výška skříně s nohami 1650 mm. Barva korpusu RAL 7035 svetle šedá.</t>
  </si>
  <si>
    <t>-100832565</t>
  </si>
  <si>
    <t>https://podminky.urs.cz/item/CS_URS_2024_02/766-1/T</t>
  </si>
  <si>
    <t>293</t>
  </si>
  <si>
    <t>766-2/T</t>
  </si>
  <si>
    <t>Šatna pro šest dětí 126 x 50 x 134 cm, laminovaná dřevotříska odstínu javor a bílé, kovové háčky bez dvířek, výška sedáku 33 cm, hloubka sedáku 23 cm, výška police na obuv 20 cm</t>
  </si>
  <si>
    <t>1189695308</t>
  </si>
  <si>
    <t>https://podminky.urs.cz/item/CS_URS_2024_02/766-2/T</t>
  </si>
  <si>
    <t>294</t>
  </si>
  <si>
    <t>766-20/T</t>
  </si>
  <si>
    <t>Přebalovací pult na kovové skříňce se zásuvkou a jednou policí, rozměr dřevěné přebalovací části 1000 x 650 mm, výška ohrádky 100 mm, celková výška 1000 mm. Barva konstrukce bílá RAL 9003 nebo podle vzorníku RAL, tloušťka matrace 20 mm, potah omyvatelná koženka v několika odstínech. Šířka skříňky 850, hloubka skříňky 600 mm</t>
  </si>
  <si>
    <t>-2110386876</t>
  </si>
  <si>
    <t>https://podminky.urs.cz/item/CS_URS_2024_02/766-20/T</t>
  </si>
  <si>
    <t>295</t>
  </si>
  <si>
    <t>766-3/T</t>
  </si>
  <si>
    <t>Věšák na ručníky pro 12 osob, celková délka 1800 mm, výška 850 mm, oddělení jednotlivých visících ručníků, dvojháčky, materiál lamino</t>
  </si>
  <si>
    <t>207683715</t>
  </si>
  <si>
    <t>https://podminky.urs.cz/item/CS_URS_2024_02/766-3/T</t>
  </si>
  <si>
    <t>296</t>
  </si>
  <si>
    <t>766-4/T</t>
  </si>
  <si>
    <t>Vestavěná kuchyňská linka přímá délky 1857 mm, dřevotříska 20 mm + fólie - buk, hl. spodní skříně 600 mm, hl. horní skříně 400 mm, pracovní deska posformint, dveře skříněk plné, vestavěná lednice objemu 100 l</t>
  </si>
  <si>
    <t>763439999</t>
  </si>
  <si>
    <t>https://podminky.urs.cz/item/CS_URS_2024_02/766-4/T</t>
  </si>
  <si>
    <t>297</t>
  </si>
  <si>
    <t>766621602</t>
  </si>
  <si>
    <t>Montáž oken dřevěných plochy do 1 m2 včetně montáže rámu jednoduchých pevných do zdiva</t>
  </si>
  <si>
    <t>-1506975146</t>
  </si>
  <si>
    <t>https://podminky.urs.cz/item/CS_URS_2024_02/766621602</t>
  </si>
  <si>
    <t>298</t>
  </si>
  <si>
    <t>61110001</t>
  </si>
  <si>
    <t>okno dřevěné masiv s fixním zasklením 800 x 900 mm, bezpečnostní sklo, barva bílá</t>
  </si>
  <si>
    <t>-760551814</t>
  </si>
  <si>
    <t>6/T</t>
  </si>
  <si>
    <t>0,90*0,80</t>
  </si>
  <si>
    <t>299</t>
  </si>
  <si>
    <t>766660181</t>
  </si>
  <si>
    <t>Montáž dveřních křídel dřevěných nebo plastových otevíravých do obložkové zárubně protipožárních jednokřídlových, šířky do 800 mm</t>
  </si>
  <si>
    <t>-1486608913</t>
  </si>
  <si>
    <t>https://podminky.urs.cz/item/CS_URS_2024_02/766660181</t>
  </si>
  <si>
    <t>místn.č. 1.16</t>
  </si>
  <si>
    <t>300</t>
  </si>
  <si>
    <t>55341349</t>
  </si>
  <si>
    <t xml:space="preserve">dveře jednokřídlé kazetové masiv, protipožární  EW30DP3, s prahem, barva bílá, 1970 x 800 mm, klika/klika mosaz se štítkem, zámek dózický</t>
  </si>
  <si>
    <t>-1921149994</t>
  </si>
  <si>
    <t>12/T, 13/T</t>
  </si>
  <si>
    <t>301</t>
  </si>
  <si>
    <t>766660191</t>
  </si>
  <si>
    <t>Montáž dveřních křídel dřevěných nebo plastových otevíravých do obložkové zárubně z masivního dřeva s polodrážkou jednokřídlových, šířky do 800 mm</t>
  </si>
  <si>
    <t>971917257</t>
  </si>
  <si>
    <t>https://podminky.urs.cz/item/CS_URS_2024_02/766660191</t>
  </si>
  <si>
    <t>místn.č. 1.4</t>
  </si>
  <si>
    <t>místn.č. 1.5, 1.6</t>
  </si>
  <si>
    <t>místn.č. 1.13</t>
  </si>
  <si>
    <t>místn.č. 1.14</t>
  </si>
  <si>
    <t>302</t>
  </si>
  <si>
    <t>55341203</t>
  </si>
  <si>
    <t>dveře jednokřídlé kazetové masiv, s prahem, barva bílá, 1970 x 800 mm, klika/klika mosaz se štítkem, zámek dózický</t>
  </si>
  <si>
    <t>-1589763548</t>
  </si>
  <si>
    <t>7/T, 9 - 11/T</t>
  </si>
  <si>
    <t>303</t>
  </si>
  <si>
    <t>55341197</t>
  </si>
  <si>
    <t>dveře jednokřídlé kazetové masiv, s prahem, barva bílá, 1970 x 600 mm, klika/klika mosaz se štítkem, zámek dózický</t>
  </si>
  <si>
    <t>91762069</t>
  </si>
  <si>
    <t>17/T, 18/T</t>
  </si>
  <si>
    <t>304</t>
  </si>
  <si>
    <t>766660312</t>
  </si>
  <si>
    <t>Montáž dveřních křídel dřevěných nebo plastových posuvných dveří do pouzdra s jednou kapsou jednokřídlových, průchozí šířky přes 800 do 1200 mm</t>
  </si>
  <si>
    <t>-443212479</t>
  </si>
  <si>
    <t>https://podminky.urs.cz/item/CS_URS_2024_02/766660312</t>
  </si>
  <si>
    <t>305</t>
  </si>
  <si>
    <t>61162087</t>
  </si>
  <si>
    <t>dveře jednokřídlé dřevotřískové povrch laminátový plné 900x1970-2100mm</t>
  </si>
  <si>
    <t>491586419</t>
  </si>
  <si>
    <t>306</t>
  </si>
  <si>
    <t>54914137</t>
  </si>
  <si>
    <t>kování k posuvným dveřím mušle</t>
  </si>
  <si>
    <t>167526683</t>
  </si>
  <si>
    <t>307</t>
  </si>
  <si>
    <t>766660381</t>
  </si>
  <si>
    <t>Montáž dveřních křídel dřevěných nebo plastových skládaných do pojezdu na stěnu jednokřídlových</t>
  </si>
  <si>
    <t>-1744242114</t>
  </si>
  <si>
    <t>https://podminky.urs.cz/item/CS_URS_2024_02/766660381</t>
  </si>
  <si>
    <t>místn.č. 1.4, 1.8</t>
  </si>
  <si>
    <t>308</t>
  </si>
  <si>
    <t>61160806</t>
  </si>
  <si>
    <t>plastové shrnovací dveře 800/2000 mm, vč. rámu/zárubně. Barva bílá, dvě řady prosklení_x000d_
lamel. Jednokřídlé s madlem a se zámkem. Dodávka vč. nosníku, bočních lišt a montážního_x000d_
materiálu</t>
  </si>
  <si>
    <t>-149800993</t>
  </si>
  <si>
    <t>309</t>
  </si>
  <si>
    <t>61160804</t>
  </si>
  <si>
    <t>Plastové shrnovací dveře 600/2000 mm, vč. rámu/zárubně. Barva bílá, dvě řady prosklení_x000d_
lamel. Jednokřídlé s madlem a se zámkem. Dodávka vč. nosníku, bočních lišt a montážního_x000d_
materiálu</t>
  </si>
  <si>
    <t>-41052713</t>
  </si>
  <si>
    <t>310</t>
  </si>
  <si>
    <t>766660939</t>
  </si>
  <si>
    <t>Osazení dveřních křídel dřevěných nebo plastových otevíravých v dřevěné rámové zárubni z masivního dřeva jednokřídlových, šířky přes 800 mm</t>
  </si>
  <si>
    <t>46533825</t>
  </si>
  <si>
    <t>https://podminky.urs.cz/item/CS_URS_2024_02/766660939</t>
  </si>
  <si>
    <t>renovace dveřních křídel</t>
  </si>
  <si>
    <t>8/T, 14/T - 16/T, 21/T</t>
  </si>
  <si>
    <t>1+2+1+1+1</t>
  </si>
  <si>
    <t>311</t>
  </si>
  <si>
    <t>766662912</t>
  </si>
  <si>
    <t>Oprava dveřních křídel dřevěných z tvrdého dřeva s výměnou kování</t>
  </si>
  <si>
    <t>-826957118</t>
  </si>
  <si>
    <t>https://podminky.urs.cz/item/CS_URS_2024_02/766662912</t>
  </si>
  <si>
    <t>(1,80*0,95)*2</t>
  </si>
  <si>
    <t>((0,885*2,40)*2)*2</t>
  </si>
  <si>
    <t>(0,65*1,85)*2</t>
  </si>
  <si>
    <t>(0,885*2,10)*2</t>
  </si>
  <si>
    <t>(1,10*2,06)*2</t>
  </si>
  <si>
    <t>312</t>
  </si>
  <si>
    <t>54932009</t>
  </si>
  <si>
    <t>závěs dveřní zadlabávací 120mm</t>
  </si>
  <si>
    <t>100 kus</t>
  </si>
  <si>
    <t>-744191340</t>
  </si>
  <si>
    <t>22,57*0,01 "Přepočtené koeficientem množství</t>
  </si>
  <si>
    <t>313</t>
  </si>
  <si>
    <t>766663962</t>
  </si>
  <si>
    <t>Oprava dveřních křídel dřevěných výměna dveřní výplně z tvrdého dřeva</t>
  </si>
  <si>
    <t>-915616303</t>
  </si>
  <si>
    <t>https://podminky.urs.cz/item/CS_URS_2024_02/766663962</t>
  </si>
  <si>
    <t>314</t>
  </si>
  <si>
    <t>60556102</t>
  </si>
  <si>
    <t>řezivo dubové sušené tl 60mm</t>
  </si>
  <si>
    <t>5799785</t>
  </si>
  <si>
    <t>6*0,05 "Přepočtené koeficientem množství</t>
  </si>
  <si>
    <t>315</t>
  </si>
  <si>
    <t>766663991</t>
  </si>
  <si>
    <t>Oprava dveřních křídel dřevěných vyspravení dřevěné zárubně pro dveře jednokřídlové</t>
  </si>
  <si>
    <t>1435481827</t>
  </si>
  <si>
    <t>https://podminky.urs.cz/item/CS_URS_2024_02/766663991</t>
  </si>
  <si>
    <t>316</t>
  </si>
  <si>
    <t>766682111</t>
  </si>
  <si>
    <t>Montáž zárubní dřevěných nebo plastových obložkových, pro dveře jednokřídlové, tloušťky stěny do 170 mm</t>
  </si>
  <si>
    <t>1785735898</t>
  </si>
  <si>
    <t>https://podminky.urs.cz/item/CS_URS_2024_02/766682111</t>
  </si>
  <si>
    <t>317</t>
  </si>
  <si>
    <t>61182307</t>
  </si>
  <si>
    <t>zárubeň jednokřídlá obložková tl stěny 60-150mm rozměru 600-1100/1970, 2100mm</t>
  </si>
  <si>
    <t>-516367414</t>
  </si>
  <si>
    <t>318</t>
  </si>
  <si>
    <t>766682111.1</t>
  </si>
  <si>
    <t>-617723309</t>
  </si>
  <si>
    <t>https://podminky.urs.cz/item/CS_URS_2024_02/766682111.1</t>
  </si>
  <si>
    <t>319</t>
  </si>
  <si>
    <t>61182308</t>
  </si>
  <si>
    <t>zárubeň jednokřídlá obložková tl stěny 160-250mm rozměru 600-1100/1970, 2100mm</t>
  </si>
  <si>
    <t>-1274444889</t>
  </si>
  <si>
    <t>320</t>
  </si>
  <si>
    <t>766682211</t>
  </si>
  <si>
    <t>Montáž zárubní dřevěných nebo plastových obložkových protipožárních, pro dveře jednokřídlové, tloušťky stěny do 170 mm</t>
  </si>
  <si>
    <t>-353612846</t>
  </si>
  <si>
    <t>https://podminky.urs.cz/item/CS_URS_2024_02/766682211</t>
  </si>
  <si>
    <t>321</t>
  </si>
  <si>
    <t>61182318</t>
  </si>
  <si>
    <t>zárubeň jednokřídlá obložková s protipožární úpravou tl stěny 60-150mm rozměru 600-1100/1970, 2100mm</t>
  </si>
  <si>
    <t>1232240383</t>
  </si>
  <si>
    <t>322</t>
  </si>
  <si>
    <t>998766311</t>
  </si>
  <si>
    <t>Přesun hmot pro konstrukce truhlářské stanovený procentní sazbou (%) z ceny vodorovná dopravní vzdálenost do 50 m ruční (bez užití mechanizace) v objektech výšky do 6 m</t>
  </si>
  <si>
    <t>1492253755</t>
  </si>
  <si>
    <t>https://podminky.urs.cz/item/CS_URS_2024_02/998766311</t>
  </si>
  <si>
    <t>771</t>
  </si>
  <si>
    <t>Podlahy z dlaždic</t>
  </si>
  <si>
    <t>323</t>
  </si>
  <si>
    <t>771111011</t>
  </si>
  <si>
    <t>Příprava podkladu před provedením dlažby vysátí podlah</t>
  </si>
  <si>
    <t>-1975407143</t>
  </si>
  <si>
    <t>https://podminky.urs.cz/item/CS_URS_2024_02/771111011</t>
  </si>
  <si>
    <t>skladba podlahy S3</t>
  </si>
  <si>
    <t>místn.č. 1.5, 1.6, 1.8, 1.9</t>
  </si>
  <si>
    <t>1,40+1,50+1,20+1,60</t>
  </si>
  <si>
    <t>324</t>
  </si>
  <si>
    <t>771121011</t>
  </si>
  <si>
    <t>Příprava podkladu před provedením dlažby nátěr penetrační na podlahu</t>
  </si>
  <si>
    <t>-1114000774</t>
  </si>
  <si>
    <t>https://podminky.urs.cz/item/CS_URS_2024_02/771121011</t>
  </si>
  <si>
    <t>325</t>
  </si>
  <si>
    <t>771151011</t>
  </si>
  <si>
    <t>Příprava podkladu před provedením dlažby samonivelační stěrka min.pevnosti 20 MPa, tloušťky do 3 mm</t>
  </si>
  <si>
    <t>586400761</t>
  </si>
  <si>
    <t>https://podminky.urs.cz/item/CS_URS_2024_02/771151011</t>
  </si>
  <si>
    <t>326</t>
  </si>
  <si>
    <t>771474113</t>
  </si>
  <si>
    <t>Montáž soklů z dlaždic keramických lepených cementovým flexibilním lepidlem rovných, výšky přes 90 do 120 mm</t>
  </si>
  <si>
    <t>-1912881695</t>
  </si>
  <si>
    <t>https://podminky.urs.cz/item/CS_URS_2024_02/771474113</t>
  </si>
  <si>
    <t>327</t>
  </si>
  <si>
    <t>59761175</t>
  </si>
  <si>
    <t>sokl keramický mrazuvzdorný povrch hladký/matný tl do 10mm výšky přes 90 do 120mm</t>
  </si>
  <si>
    <t>568300851</t>
  </si>
  <si>
    <t>127,5*1,1 "Přepočtené koeficientem množství</t>
  </si>
  <si>
    <t>328</t>
  </si>
  <si>
    <t>771574416</t>
  </si>
  <si>
    <t>Montáž podlah z dlaždic keramických lepených cementovým flexibilním lepidlem hladkých, tloušťky do 10 mm přes 9 do 12 ks/m2</t>
  </si>
  <si>
    <t>-159647209</t>
  </si>
  <si>
    <t>https://podminky.urs.cz/item/CS_URS_2024_02/771574416</t>
  </si>
  <si>
    <t>329</t>
  </si>
  <si>
    <t>59761121</t>
  </si>
  <si>
    <t>dlažba keramická slinutá mrazuvzdorná R9 povrch hladký/matný tl do 10mm přes 9 do 12ks/m2</t>
  </si>
  <si>
    <t>-575456421</t>
  </si>
  <si>
    <t>skladby podlah S2</t>
  </si>
  <si>
    <t>místn.č. 1.2-1.4, 1.7, 1.10, 1.11,1.16</t>
  </si>
  <si>
    <t>(2,40+5,50+2,20+1,40+1,10+5,90+13,40)</t>
  </si>
  <si>
    <t>31,9*1,1 "Přepočtené koeficientem množství</t>
  </si>
  <si>
    <t>330</t>
  </si>
  <si>
    <t>59761166</t>
  </si>
  <si>
    <t>dlažba keramická slinutá mrazuvzdorná R10/A povrch hladký/matný tl do 10mm přes 9 do 12ks/m2</t>
  </si>
  <si>
    <t>-637503741</t>
  </si>
  <si>
    <t>skladby podlah S1</t>
  </si>
  <si>
    <t>17,50</t>
  </si>
  <si>
    <t>23,2*1,1 "Přepočtené koeficientem množství</t>
  </si>
  <si>
    <t>331</t>
  </si>
  <si>
    <t>771591112</t>
  </si>
  <si>
    <t>Izolace podlahy pod dlažbu nátěrem nebo stěrkou ve dvou vrstvách</t>
  </si>
  <si>
    <t>1270635410</t>
  </si>
  <si>
    <t>https://podminky.urs.cz/item/CS_URS_2024_02/771591112</t>
  </si>
  <si>
    <t>332</t>
  </si>
  <si>
    <t>771591264</t>
  </si>
  <si>
    <t>Izolace podlahy pod dlažbu těsnícími izolačními pásy mezi podlahou a stěnu</t>
  </si>
  <si>
    <t>1914678013</t>
  </si>
  <si>
    <t>https://podminky.urs.cz/item/CS_URS_2024_02/771591264</t>
  </si>
  <si>
    <t>4,90+5,10+4,40+5,20</t>
  </si>
  <si>
    <t>368</t>
  </si>
  <si>
    <t>998771311</t>
  </si>
  <si>
    <t>Přesun hmot pro podlahy z dlaždic stanovený procentní sazbou (%) z ceny vodorovná dopravní vzdálenost do 50 m ruční (bez užití mechanizace) v objektech výšky do 6 m</t>
  </si>
  <si>
    <t>-137735236</t>
  </si>
  <si>
    <t>https://podminky.urs.cz/item/CS_URS_2024_02/998771311</t>
  </si>
  <si>
    <t>776</t>
  </si>
  <si>
    <t>Podlahy povlakové</t>
  </si>
  <si>
    <t>333</t>
  </si>
  <si>
    <t>776111112</t>
  </si>
  <si>
    <t>Příprava podkladu povlakových podlah a stěn broušení podlah nového podkladu betonového</t>
  </si>
  <si>
    <t>670351207</t>
  </si>
  <si>
    <t>https://podminky.urs.cz/item/CS_URS_2024_02/776111112</t>
  </si>
  <si>
    <t xml:space="preserve">skladba podlahy S4 </t>
  </si>
  <si>
    <t>12,20</t>
  </si>
  <si>
    <t xml:space="preserve">skladba podlahy S5 </t>
  </si>
  <si>
    <t>334</t>
  </si>
  <si>
    <t>776111311</t>
  </si>
  <si>
    <t>Příprava podkladu povlakových podlah a stěn vysátí podlah</t>
  </si>
  <si>
    <t>-967950471</t>
  </si>
  <si>
    <t>https://podminky.urs.cz/item/CS_URS_2024_02/776111311</t>
  </si>
  <si>
    <t>335</t>
  </si>
  <si>
    <t>776121112</t>
  </si>
  <si>
    <t>Příprava podkladu povlakových podlah a stěn penetrace vodou ředitelná podlah</t>
  </si>
  <si>
    <t>1025336928</t>
  </si>
  <si>
    <t>https://podminky.urs.cz/item/CS_URS_2024_02/776121112</t>
  </si>
  <si>
    <t>336</t>
  </si>
  <si>
    <t>776141112</t>
  </si>
  <si>
    <t>Příprava podkladu povlakových podlah a stěn vyrovnání samonivelační stěrkou podlah min.pevnosti 20 MPa, tloušťky přes 3 do 5 mm</t>
  </si>
  <si>
    <t>1960340639</t>
  </si>
  <si>
    <t>https://podminky.urs.cz/item/CS_URS_2024_02/776141112</t>
  </si>
  <si>
    <t>337</t>
  </si>
  <si>
    <t>776211111</t>
  </si>
  <si>
    <t>Montáž textilních podlahovin lepením pásů standardních</t>
  </si>
  <si>
    <t>-715773440</t>
  </si>
  <si>
    <t>https://podminky.urs.cz/item/CS_URS_2024_02/776211111</t>
  </si>
  <si>
    <t>338</t>
  </si>
  <si>
    <t>69751014</t>
  </si>
  <si>
    <t>zátěžový koberec - zátěžová třída 33, polyamid/polypropylen, výška vlasu min. 2,6 mm, gramáž min. 1800 g/m2, protiskluznost DS, třída hořlavosti Cf1-s1</t>
  </si>
  <si>
    <t>1632750422</t>
  </si>
  <si>
    <t>38,2*1,1 "Přepočtené koeficientem množství</t>
  </si>
  <si>
    <t>339</t>
  </si>
  <si>
    <t>776222111</t>
  </si>
  <si>
    <t>Montáž podlahovin z PVC lepením 2-složkovým lepidlem (do vlhkých prostor) z pásů</t>
  </si>
  <si>
    <t>-344218142</t>
  </si>
  <si>
    <t>https://podminky.urs.cz/item/CS_URS_2024_02/776222111</t>
  </si>
  <si>
    <t>340</t>
  </si>
  <si>
    <t>28411020</t>
  </si>
  <si>
    <t>PVC vinyl homogenní zátěžová tl 2,00 mm, úprava PUR, třída zátěže 34/43, hmotnost 3200g/m2, hořlavost Bfl S1</t>
  </si>
  <si>
    <t>-1082805547</t>
  </si>
  <si>
    <t>12,2*1,1 "Přepočtené koeficientem množství</t>
  </si>
  <si>
    <t>341</t>
  </si>
  <si>
    <t>776411211</t>
  </si>
  <si>
    <t>Montáž soklíků tahaných (fabiony) z PVC obvodových, výšky do 80 mm</t>
  </si>
  <si>
    <t>1146158398</t>
  </si>
  <si>
    <t>https://podminky.urs.cz/item/CS_URS_2024_02/776411211</t>
  </si>
  <si>
    <t>14,60</t>
  </si>
  <si>
    <t>342</t>
  </si>
  <si>
    <t>-1031285301</t>
  </si>
  <si>
    <t>14,6*0,092 "Přepočtené koeficientem množství</t>
  </si>
  <si>
    <t>343</t>
  </si>
  <si>
    <t>776421111</t>
  </si>
  <si>
    <t>Montáž lišt obvodových lepených</t>
  </si>
  <si>
    <t>-1649377330</t>
  </si>
  <si>
    <t>https://podminky.urs.cz/item/CS_URS_2024_02/776421111</t>
  </si>
  <si>
    <t>23,80+15,40</t>
  </si>
  <si>
    <t>344</t>
  </si>
  <si>
    <t>28411008</t>
  </si>
  <si>
    <t>lišta soklová PVC 16x60mm</t>
  </si>
  <si>
    <t>585962336</t>
  </si>
  <si>
    <t>39,2*1,05 "Přepočtené koeficientem množství</t>
  </si>
  <si>
    <t>345</t>
  </si>
  <si>
    <t>28342165</t>
  </si>
  <si>
    <t>lišta podlahová PVC zakončovací s fabionem</t>
  </si>
  <si>
    <t>869208674</t>
  </si>
  <si>
    <t>14,6*0,11 "Přepočtené koeficientem množství</t>
  </si>
  <si>
    <t>346</t>
  </si>
  <si>
    <t>776421711</t>
  </si>
  <si>
    <t>Montáž lišt vložení pásků z podlahoviny do lišt včetně nařezání</t>
  </si>
  <si>
    <t>69776925</t>
  </si>
  <si>
    <t>https://podminky.urs.cz/item/CS_URS_2024_02/776421711</t>
  </si>
  <si>
    <t>347</t>
  </si>
  <si>
    <t>-167534651</t>
  </si>
  <si>
    <t>39,2*0,11 "Přepočtené koeficientem množství</t>
  </si>
  <si>
    <t>348</t>
  </si>
  <si>
    <t>998776311</t>
  </si>
  <si>
    <t>Přesun hmot pro podlahy povlakové stanovený procentní sazbou (%) z ceny vodorovná dopravní vzdálenost do 50 m ruční (bez užití mechanizace) v objektech výšky do 6 m</t>
  </si>
  <si>
    <t>1235666701</t>
  </si>
  <si>
    <t>https://podminky.urs.cz/item/CS_URS_2024_02/998776311</t>
  </si>
  <si>
    <t>781</t>
  </si>
  <si>
    <t>Dokončovací práce - obklady</t>
  </si>
  <si>
    <t>349</t>
  </si>
  <si>
    <t>781121011</t>
  </si>
  <si>
    <t>Příprava podkladu před provedením obkladu nátěr penetrační na stěnu</t>
  </si>
  <si>
    <t>-2045915914</t>
  </si>
  <si>
    <t>https://podminky.urs.cz/item/CS_URS_2024_02/781121011</t>
  </si>
  <si>
    <t>(4,90+5,10+4,80+4,40+5,20)*1,60</t>
  </si>
  <si>
    <t>1,80*1,20</t>
  </si>
  <si>
    <t>15,50*1,60</t>
  </si>
  <si>
    <t>0,80*3*0,60</t>
  </si>
  <si>
    <t>350</t>
  </si>
  <si>
    <t>781131112</t>
  </si>
  <si>
    <t>Izolace stěny pod obklad izolace nátěrem nebo stěrkou ve dvou vrstvách</t>
  </si>
  <si>
    <t>1644467248</t>
  </si>
  <si>
    <t>https://podminky.urs.cz/item/CS_URS_2024_02/781131112</t>
  </si>
  <si>
    <t>místn.č. 1.15 - sprchový kout</t>
  </si>
  <si>
    <t>(0,80*3)*2,20</t>
  </si>
  <si>
    <t>351</t>
  </si>
  <si>
    <t>781161021</t>
  </si>
  <si>
    <t>Příprava podkladu před provedením obkladu montáž profilu ukončujícího profilu rohového, vanového</t>
  </si>
  <si>
    <t>-1877963400</t>
  </si>
  <si>
    <t>https://podminky.urs.cz/item/CS_URS_2024_02/781161021</t>
  </si>
  <si>
    <t>místn.č. 1.7</t>
  </si>
  <si>
    <t>1,60</t>
  </si>
  <si>
    <t>2,20*2</t>
  </si>
  <si>
    <t>3,30</t>
  </si>
  <si>
    <t>352</t>
  </si>
  <si>
    <t>59054133</t>
  </si>
  <si>
    <t>profil ukončovací pro vnější hrany obkladů hliník leskle eloxovaný chromem 10x2500mm</t>
  </si>
  <si>
    <t>1885604572</t>
  </si>
  <si>
    <t>10,9*1,1 "Přepočtené koeficientem množství</t>
  </si>
  <si>
    <t>353</t>
  </si>
  <si>
    <t>781472218</t>
  </si>
  <si>
    <t>Montáž keramických obkladů stěn lepených cementovým flexibilním lepidlem hladkých přes 19 do 22 ks/m2</t>
  </si>
  <si>
    <t>1148939273</t>
  </si>
  <si>
    <t>https://podminky.urs.cz/item/CS_URS_2024_02/781472218</t>
  </si>
  <si>
    <t>354</t>
  </si>
  <si>
    <t>59761702</t>
  </si>
  <si>
    <t>obklad keramický nemrazuvzdorný povrch hladký/lesklý tl do 10mm přes 19 do 22ks/m2</t>
  </si>
  <si>
    <t>-98979551</t>
  </si>
  <si>
    <t>67,44*1,1 "Přepočtené koeficientem množství</t>
  </si>
  <si>
    <t>355</t>
  </si>
  <si>
    <t>998781311</t>
  </si>
  <si>
    <t>Přesun hmot pro obklady keramické stanovený procentní sazbou (%) z ceny vodorovná dopravní vzdálenost do 50 m ruční (bez užití mechanizace) v objektech výšky do 6 m</t>
  </si>
  <si>
    <t>1500271257</t>
  </si>
  <si>
    <t>https://podminky.urs.cz/item/CS_URS_2024_02/998781311</t>
  </si>
  <si>
    <t>783</t>
  </si>
  <si>
    <t>Dokončovací práce - nátěry</t>
  </si>
  <si>
    <t>356</t>
  </si>
  <si>
    <t>783101203</t>
  </si>
  <si>
    <t>Příprava podkladu truhlářských konstrukcí před provedením nátěru broušení smirkovým papírem nebo plátnem jemné</t>
  </si>
  <si>
    <t>435801595</t>
  </si>
  <si>
    <t>https://podminky.urs.cz/item/CS_URS_2024_02/783101203</t>
  </si>
  <si>
    <t>(1,80*0,95)*2+(1,80*2+0,95)*0,50</t>
  </si>
  <si>
    <t>((0,885*2,40)*2)*2+((2,40*2+0,885)*0,50)*2</t>
  </si>
  <si>
    <t>(0,65*1,85)*2+(1,85*2+0,65)*0,50</t>
  </si>
  <si>
    <t>(0,885*2,10)*2+(2,10*2+0,885)*0,50</t>
  </si>
  <si>
    <t>(1,10*2,06)*2+(2,06*2+1,10)*0,50</t>
  </si>
  <si>
    <t>357</t>
  </si>
  <si>
    <t>783106805</t>
  </si>
  <si>
    <t>Odstranění nátěrů z truhlářských konstrukcí opálením s obroušením</t>
  </si>
  <si>
    <t>327612481</t>
  </si>
  <si>
    <t>https://podminky.urs.cz/item/CS_URS_2024_02/783106805</t>
  </si>
  <si>
    <t>358</t>
  </si>
  <si>
    <t>783113121</t>
  </si>
  <si>
    <t>Napouštěcí nátěr truhlářských konstrukcí dvojnásobný fungicidní syntetický</t>
  </si>
  <si>
    <t>1889425510</t>
  </si>
  <si>
    <t>https://podminky.urs.cz/item/CS_URS_2024_02/783113121</t>
  </si>
  <si>
    <t>359</t>
  </si>
  <si>
    <t>783122131</t>
  </si>
  <si>
    <t>Tmelení truhlářských konstrukcí plošné (plné) včetně přebroušení tmelených míst, tmelem disperzním akrylátovým nebo latexovým</t>
  </si>
  <si>
    <t>-953186094</t>
  </si>
  <si>
    <t>https://podminky.urs.cz/item/CS_URS_2024_02/783122131</t>
  </si>
  <si>
    <t>360</t>
  </si>
  <si>
    <t>783164101</t>
  </si>
  <si>
    <t>Základní nátěr truhlářských konstrukcí jednonásobný olejový</t>
  </si>
  <si>
    <t>673249091</t>
  </si>
  <si>
    <t>https://podminky.urs.cz/item/CS_URS_2024_02/783164101</t>
  </si>
  <si>
    <t>361</t>
  </si>
  <si>
    <t>783167101</t>
  </si>
  <si>
    <t>Krycí nátěr truhlářských konstrukcí jednonásobný olejový</t>
  </si>
  <si>
    <t>-669343695</t>
  </si>
  <si>
    <t>https://podminky.urs.cz/item/CS_URS_2024_02/783167101</t>
  </si>
  <si>
    <t>362</t>
  </si>
  <si>
    <t>783168211</t>
  </si>
  <si>
    <t>Lakovací nátěr truhlářských konstrukcí dvojnásobný s mezibroušením olejový</t>
  </si>
  <si>
    <t>-1044338196</t>
  </si>
  <si>
    <t>https://podminky.urs.cz/item/CS_URS_2024_02/783168211</t>
  </si>
  <si>
    <t>363</t>
  </si>
  <si>
    <t>783314201</t>
  </si>
  <si>
    <t>Základní antikorozní nátěr zámečnických konstrukcí jednonásobný syntetický standardní</t>
  </si>
  <si>
    <t>-1207254874</t>
  </si>
  <si>
    <t>https://podminky.urs.cz/item/CS_URS_2024_02/783314201</t>
  </si>
  <si>
    <t>((0,14*2+0,066*4)*1,30)*5</t>
  </si>
  <si>
    <t>784</t>
  </si>
  <si>
    <t>Dokončovací práce - malby a tapety</t>
  </si>
  <si>
    <t>364</t>
  </si>
  <si>
    <t>784121001</t>
  </si>
  <si>
    <t>Oškrabání malby v místnostech výšky do 3,80 m</t>
  </si>
  <si>
    <t>-1201698934</t>
  </si>
  <si>
    <t>https://podminky.urs.cz/item/CS_URS_2024_02/784121001</t>
  </si>
  <si>
    <t>stěny</t>
  </si>
  <si>
    <t>opraveno 30% omítek</t>
  </si>
  <si>
    <t xml:space="preserve">70%  zbývá s malbami</t>
  </si>
  <si>
    <t>(356,40/100)*70</t>
  </si>
  <si>
    <t>(122,495/100)*70</t>
  </si>
  <si>
    <t>"součet stěny a stropy"249,48+85,747</t>
  </si>
  <si>
    <t>365</t>
  </si>
  <si>
    <t>784181131</t>
  </si>
  <si>
    <t>Penetrace podkladu jednonásobná fungicidní akrylátová bezbarvá v místnostech výšky do 3,80 m</t>
  </si>
  <si>
    <t>-1938044560</t>
  </si>
  <si>
    <t>https://podminky.urs.cz/item/CS_URS_2024_02/784181131</t>
  </si>
  <si>
    <t>podhled SDK</t>
  </si>
  <si>
    <t>strop štuk</t>
  </si>
  <si>
    <t>stěny štuk</t>
  </si>
  <si>
    <t>366</t>
  </si>
  <si>
    <t>784331001</t>
  </si>
  <si>
    <t>Malby protiplísňové dvojnásobné, bílé v místnostech výšky do 3,80 m</t>
  </si>
  <si>
    <t>-2101938217</t>
  </si>
  <si>
    <t>https://podminky.urs.cz/item/CS_URS_2024_02/784331001</t>
  </si>
  <si>
    <t>HZS</t>
  </si>
  <si>
    <t>Hodinové zúčtovací sazby</t>
  </si>
  <si>
    <t>367</t>
  </si>
  <si>
    <t>HZS1301</t>
  </si>
  <si>
    <t>Hodinové zúčtovací sazby profesí HSV provádění konstrukcí zedník</t>
  </si>
  <si>
    <t>hod</t>
  </si>
  <si>
    <t>512</t>
  </si>
  <si>
    <t>-966329633</t>
  </si>
  <si>
    <t>https://podminky.urs.cz/item/CS_URS_2024_02/HZS1301</t>
  </si>
  <si>
    <t>Zednické přípomoci k ZTI, ÚT, VZT - sekací a bourací práce, omítnutí drážek trubních rozvodů</t>
  </si>
  <si>
    <t>150,0</t>
  </si>
  <si>
    <t xml:space="preserve">SO02 - Hradební  zeď</t>
  </si>
  <si>
    <t xml:space="preserve">    767 - Konstrukce zámečnické</t>
  </si>
  <si>
    <t xml:space="preserve">    772 - Podlahy z kamene</t>
  </si>
  <si>
    <t>622135000</t>
  </si>
  <si>
    <t>Vyrovnání nerovností podkladu vnějších omítaných ploch maltou, tloušťky do 10 mm vápennou stěn</t>
  </si>
  <si>
    <t>1249394966</t>
  </si>
  <si>
    <t>https://podminky.urs.cz/item/CS_URS_2024_02/622135000</t>
  </si>
  <si>
    <t>pochůzí část</t>
  </si>
  <si>
    <t>36,0</t>
  </si>
  <si>
    <t>nepochůzí část</t>
  </si>
  <si>
    <t>22,0</t>
  </si>
  <si>
    <t>622135090</t>
  </si>
  <si>
    <t>Vyrovnání nerovností podkladu vnějších omítaných ploch tmelem, tloušťky do 2 mm Příplatek k ceně za každých dalších 5 mm tloušťky podkladní vrstvy přes 10 mm maltou vápennou stěn</t>
  </si>
  <si>
    <t>-968165812</t>
  </si>
  <si>
    <t>https://podminky.urs.cz/item/CS_URS_2024_02/622135090</t>
  </si>
  <si>
    <t>36,0*6</t>
  </si>
  <si>
    <t>22,0*4</t>
  </si>
  <si>
    <t>622311121</t>
  </si>
  <si>
    <t>Omítka vápenná vnějších ploch nanášená ručně jednovrstvá, tloušťky do 15 mm hladká stěn</t>
  </si>
  <si>
    <t>-1418042399</t>
  </si>
  <si>
    <t>https://podminky.urs.cz/item/CS_URS_2024_02/622311121</t>
  </si>
  <si>
    <t>vyspravení a doplnění původního podkladu omítky</t>
  </si>
  <si>
    <t>od zatravnění po ochoz</t>
  </si>
  <si>
    <t>24,20*3,30</t>
  </si>
  <si>
    <t>hradební zídka na ochozu</t>
  </si>
  <si>
    <t>24,20*1,0</t>
  </si>
  <si>
    <t>622325113</t>
  </si>
  <si>
    <t>Oprava vápenné omítky vnějších ploch stupně členitosti 1 hladké stěn, v rozsahu opravované plochy přes 30 do 50%</t>
  </si>
  <si>
    <t>-1868277324</t>
  </si>
  <si>
    <t>https://podminky.urs.cz/item/CS_URS_2024_02/622325113</t>
  </si>
  <si>
    <t>vyspravení adoplnění původního podkladu omítky</t>
  </si>
  <si>
    <t>941111131</t>
  </si>
  <si>
    <t>Lešení řadové trubkové lehké pracovní s podlahami s provozním zatížením tř. 3 do 200 kg/m2 šířky tř. W12 od 1,2 do 1,5 m, výšky výšky do 10 m montáž</t>
  </si>
  <si>
    <t>-2074116894</t>
  </si>
  <si>
    <t>https://podminky.urs.cz/item/CS_URS_2024_02/941111131</t>
  </si>
  <si>
    <t>24,20*4,0</t>
  </si>
  <si>
    <t>941111231</t>
  </si>
  <si>
    <t>Lešení řadové trubkové lehké pracovní s podlahami s provozním zatížením tř. 3 do 200 kg/m2 šířky tř. W12 od 1,2 do 1,5 m, výšky výšky do 10 m příplatek k ceně za každý den použití</t>
  </si>
  <si>
    <t>1077885778</t>
  </si>
  <si>
    <t>https://podminky.urs.cz/item/CS_URS_2024_02/941111231</t>
  </si>
  <si>
    <t>96,8*60 "Přepočtené koeficientem množství</t>
  </si>
  <si>
    <t>941111831</t>
  </si>
  <si>
    <t>Lešení řadové trubkové lehké pracovní s podlahami s provozním zatížením tř. 3 do 200 kg/m2 šířky tř. W12 od 1,2 do 1,5 m, výšky výšky do 10 m demontáž</t>
  </si>
  <si>
    <t>737634721</t>
  </si>
  <si>
    <t>https://podminky.urs.cz/item/CS_URS_2024_02/941111831</t>
  </si>
  <si>
    <t>944511111</t>
  </si>
  <si>
    <t>Síť ochranná zavěšená na konstrukci lešení z textilie z umělých vláken montáž</t>
  </si>
  <si>
    <t>1897169931</t>
  </si>
  <si>
    <t>https://podminky.urs.cz/item/CS_URS_2024_02/944511111</t>
  </si>
  <si>
    <t>944511211</t>
  </si>
  <si>
    <t>Síť ochranná zavěšená na konstrukci lešení z textilie z umělých vláken příplatek k ceně za každý den použití</t>
  </si>
  <si>
    <t>-1737861764</t>
  </si>
  <si>
    <t>https://podminky.urs.cz/item/CS_URS_2024_02/944511211</t>
  </si>
  <si>
    <t>944511811</t>
  </si>
  <si>
    <t>Síť ochranná zavěšená na konstrukci lešení z textilie z umělých vláken demontáž</t>
  </si>
  <si>
    <t>1065781800</t>
  </si>
  <si>
    <t>https://podminky.urs.cz/item/CS_URS_2024_02/944511811</t>
  </si>
  <si>
    <t>976027231</t>
  </si>
  <si>
    <t>Vybourání kamenných obrub, krycích desek krycích desek ukončujících horní plochu zdiva, tl. do 100 mm</t>
  </si>
  <si>
    <t>-917557462</t>
  </si>
  <si>
    <t>https://podminky.urs.cz/item/CS_URS_2024_02/976027231</t>
  </si>
  <si>
    <t>978019391</t>
  </si>
  <si>
    <t>Otlučení vápenných nebo vápenocementových omítek vnějších ploch s vyškrabáním spar a s očištěním zdiva stupně členitosti 3 až 5, v rozsahu přes 80 do 100 %</t>
  </si>
  <si>
    <t>-500948285</t>
  </si>
  <si>
    <t>https://podminky.urs.cz/item/CS_URS_2024_02/978019391</t>
  </si>
  <si>
    <t>985223322</t>
  </si>
  <si>
    <t>Přezdívání zdiva do vápenné malty kamenného, objemu přes 3 m3</t>
  </si>
  <si>
    <t>-1999964404</t>
  </si>
  <si>
    <t>https://podminky.urs.cz/item/CS_URS_2024_02/985223322</t>
  </si>
  <si>
    <t>použití stávajících kamenných bloků</t>
  </si>
  <si>
    <t>36,0*0,60</t>
  </si>
  <si>
    <t>74910224</t>
  </si>
  <si>
    <t>Sošky a truhlíky z umělého kamene - demontáž, oprava dle restauratérského záměru, zpětná montáž</t>
  </si>
  <si>
    <t>1862217965</t>
  </si>
  <si>
    <t>-316165982</t>
  </si>
  <si>
    <t>628086474</t>
  </si>
  <si>
    <t>otlučená omítka</t>
  </si>
  <si>
    <t>7,492</t>
  </si>
  <si>
    <t>-239192498</t>
  </si>
  <si>
    <t>7,492*20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</si>
  <si>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</si>
  <si>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</si>
  <si>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92092428</t>
  </si>
  <si>
    <t>https://podminky.urs.cz/item/CS_URS_2024_02/997013631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</si>
  <si>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</si>
  <si>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</si>
  <si>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967360749</t>
  </si>
  <si>
    <t>https://podminky.urs.cz/item/CS_URS_2024_02/998018001</t>
  </si>
  <si>
    <t>767</t>
  </si>
  <si>
    <t>Konstrukce zámečnické</t>
  </si>
  <si>
    <t>767161814</t>
  </si>
  <si>
    <t>Demontáž zábradlí do suti rovného nerozebíratelný spoj hmotnosti 1 m zábradlí přes 20 kg vč. likvidace</t>
  </si>
  <si>
    <t>-81332259</t>
  </si>
  <si>
    <t>https://podminky.urs.cz/item/CS_URS_2024_02/767161814</t>
  </si>
  <si>
    <t>767163112</t>
  </si>
  <si>
    <t>Montáž zábradlí přímého v exteriéru v rovině (na rovné ploše) kotveného do ocelové konstrukce</t>
  </si>
  <si>
    <t>1450076907</t>
  </si>
  <si>
    <t>https://podminky.urs.cz/item/CS_URS_2024_02/767163112</t>
  </si>
  <si>
    <t>55342284</t>
  </si>
  <si>
    <t>1/Z - zábradlí s hranatým sloupkem a hranatými pruty s horním kotvením</t>
  </si>
  <si>
    <t>286823428</t>
  </si>
  <si>
    <t>998767311</t>
  </si>
  <si>
    <t>Přesun hmot pro zámečnické konstrukce stanovený procentní sazbou (%) z ceny vodorovná dopravní vzdálenost do 50 m ruční (bez užití mechanizace) v objektech výšky do 6 m</t>
  </si>
  <si>
    <t>-1088290603</t>
  </si>
  <si>
    <t>https://podminky.urs.cz/item/CS_URS_2024_02/998767311</t>
  </si>
  <si>
    <t>772</t>
  </si>
  <si>
    <t>Podlahy z kamene</t>
  </si>
  <si>
    <t>781121015</t>
  </si>
  <si>
    <t>Příprava podkladu před provedením obkladu nátěr kontaktní pro nesavé podklady na stěnu</t>
  </si>
  <si>
    <t>1928622005</t>
  </si>
  <si>
    <t>https://podminky.urs.cz/item/CS_URS_2024_02/781121015</t>
  </si>
  <si>
    <t>-1164928438</t>
  </si>
  <si>
    <t>781131264</t>
  </si>
  <si>
    <t>Izolace stěny pod obklad izolace těsnícími izolačními pásy mezi podlahou a stěnu</t>
  </si>
  <si>
    <t>631709370</t>
  </si>
  <si>
    <t>https://podminky.urs.cz/item/CS_URS_2024_02/781131264</t>
  </si>
  <si>
    <t>33,0</t>
  </si>
  <si>
    <t>772521150</t>
  </si>
  <si>
    <t>Kladení dlažby z kamene do malty z nejvýše dvou rozdílných druhů pravoúhlých desek nebo dlaždic ve skladbě se pravidelně opakujících, tl. přes 30 do 50 mm</t>
  </si>
  <si>
    <t>-1607597413</t>
  </si>
  <si>
    <t>https://podminky.urs.cz/item/CS_URS_2024_02/772521150</t>
  </si>
  <si>
    <t>58381094</t>
  </si>
  <si>
    <t>dodávka břidlicových desek tl. 40 mm</t>
  </si>
  <si>
    <t>384213993</t>
  </si>
  <si>
    <t>pochůzí část - doplnění 20%</t>
  </si>
  <si>
    <t>36,0*0,20</t>
  </si>
  <si>
    <t>nepochůzí část - doplnění 20%</t>
  </si>
  <si>
    <t>22,0*0,20</t>
  </si>
  <si>
    <t>998772311</t>
  </si>
  <si>
    <t>Přesun hmot pro kamenné dlažby, obklady schodišťových stupňů a soklů stanovený procentní sazbou (%) z ceny vodorovná dopravní vzdálenost do 50 m ruční (bez užití mechanizace) v objektech výšky do 6 m</t>
  </si>
  <si>
    <t>1516423012</t>
  </si>
  <si>
    <t>https://podminky.urs.cz/item/CS_URS_2024_02/998772311</t>
  </si>
  <si>
    <t>783301311</t>
  </si>
  <si>
    <t>Příprava podkladu zámečnických konstrukcí před provedením nátěru odmaštění odmašťovačem vodou ředitelným</t>
  </si>
  <si>
    <t>656476432</t>
  </si>
  <si>
    <t>https://podminky.urs.cz/item/CS_URS_2024_02/783301311</t>
  </si>
  <si>
    <t>nové zábradlí 1/Z</t>
  </si>
  <si>
    <t>24,20*0,95</t>
  </si>
  <si>
    <t>783314205</t>
  </si>
  <si>
    <t>Základní antikorozní nátěr zámečnických konstrukcí jednonásobný syntetický samozákladující s obsahem železité slídy (kovářský)</t>
  </si>
  <si>
    <t>624997421</t>
  </si>
  <si>
    <t>https://podminky.urs.cz/item/CS_URS_2024_02/783314205</t>
  </si>
  <si>
    <t>nové zábradlí 1/Z - 2 x</t>
  </si>
  <si>
    <t>(24,20*0,95)*2</t>
  </si>
  <si>
    <t>783315105</t>
  </si>
  <si>
    <t>Mezinátěr zámečnických konstrukcí jednonásobný syntetický samozákladující s obsahem železité slídy (kovářský)</t>
  </si>
  <si>
    <t>731178484</t>
  </si>
  <si>
    <t>https://podminky.urs.cz/item/CS_URS_2024_02/783315105</t>
  </si>
  <si>
    <t>783317107</t>
  </si>
  <si>
    <t>Krycí nátěr (email) zámečnických konstrukcí jednonásobný syntetický samozákladující s obsahem železité slídy (kovářský)</t>
  </si>
  <si>
    <t>-600239758</t>
  </si>
  <si>
    <t>https://podminky.urs.cz/item/CS_URS_2024_02/783317107</t>
  </si>
  <si>
    <t>783823167</t>
  </si>
  <si>
    <t>Penetrační nátěr omítek hladkých omítek hladkých, zrnitých tenkovrstvých nebo štukových stupně členitosti 3 vápenný</t>
  </si>
  <si>
    <t>-287675866</t>
  </si>
  <si>
    <t>https://podminky.urs.cz/item/CS_URS_2024_02/783823167</t>
  </si>
  <si>
    <t>783827447</t>
  </si>
  <si>
    <t>Krycí (ochranný ) nátěr omítek dvojnásobný hladkých omítek hladkých, zrnitých tenkovrstvých nebo štukových stupně členitosti 3 vápenný</t>
  </si>
  <si>
    <t>-1136270261</t>
  </si>
  <si>
    <t>https://podminky.urs.cz/item/CS_URS_2024_02/783827447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</si>
  <si>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</si>
  <si>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</si>
  <si>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</si>
  <si>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</si>
  <si>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</si>
  <si>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</si>
  <si>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geodetické a projektové práce</t>
  </si>
  <si>
    <t>013254000</t>
  </si>
  <si>
    <t>Dokumentace skutečného provedení stavby</t>
  </si>
  <si>
    <t>1024</t>
  </si>
  <si>
    <t>1683117685</t>
  </si>
  <si>
    <t>https://podminky.urs.cz/item/CS_URS_2024_02/013254000</t>
  </si>
  <si>
    <t>013274000</t>
  </si>
  <si>
    <t>Pasportizace objektu před započetím prací</t>
  </si>
  <si>
    <t>-1932728668</t>
  </si>
  <si>
    <t>https://podminky.urs.cz/item/CS_URS_2024_02/013274000</t>
  </si>
  <si>
    <t>013284000</t>
  </si>
  <si>
    <t>Pasportizace objektu po provedení prací</t>
  </si>
  <si>
    <t>-1188003841</t>
  </si>
  <si>
    <t>https://podminky.urs.cz/item/CS_URS_2024_02/013284000</t>
  </si>
  <si>
    <t>VRN3</t>
  </si>
  <si>
    <t>Zařízení staveniště</t>
  </si>
  <si>
    <t>032903000</t>
  </si>
  <si>
    <t>Náklady na provoz a údržbu vybavení staveniště</t>
  </si>
  <si>
    <t>-1647623981</t>
  </si>
  <si>
    <t>https://podminky.urs.cz/item/CS_URS_2024_02/032903000</t>
  </si>
  <si>
    <t>034203000</t>
  </si>
  <si>
    <t>Opatření na ochranu pozemků sousedních se staveništěm</t>
  </si>
  <si>
    <t>980575977</t>
  </si>
  <si>
    <t>https://podminky.urs.cz/item/CS_URS_2024_02/034203000</t>
  </si>
  <si>
    <t>039103000</t>
  </si>
  <si>
    <t>Rozebrání, bourání a odvoz zařízení staveniště</t>
  </si>
  <si>
    <t>-1988466462</t>
  </si>
  <si>
    <t>https://podminky.urs.cz/item/CS_URS_2024_02/039103000</t>
  </si>
  <si>
    <t>VRN4</t>
  </si>
  <si>
    <t>Inženýrská činnost</t>
  </si>
  <si>
    <t>045203000</t>
  </si>
  <si>
    <t>Kompletační činnost</t>
  </si>
  <si>
    <t>1790947473</t>
  </si>
  <si>
    <t>https://podminky.urs.cz/item/CS_URS_2024_02/045203000</t>
  </si>
  <si>
    <t>045303000</t>
  </si>
  <si>
    <t>Koordinační činnost</t>
  </si>
  <si>
    <t>-130328576</t>
  </si>
  <si>
    <t>https://podminky.urs.cz/item/CS_URS_2024_02/045303000</t>
  </si>
  <si>
    <t>VRN6</t>
  </si>
  <si>
    <t>Územní vlivy</t>
  </si>
  <si>
    <t>063603000</t>
  </si>
  <si>
    <t>Omezený přístup těžké techniky, překládání nákladu</t>
  </si>
  <si>
    <t>-1167618559</t>
  </si>
  <si>
    <t>https://podminky.urs.cz/item/CS_URS_2024_02/063603000</t>
  </si>
  <si>
    <t>065002000</t>
  </si>
  <si>
    <t>Mimostaveništní doprava materiálů</t>
  </si>
  <si>
    <t>53928544</t>
  </si>
  <si>
    <t>https://podminky.urs.cz/item/CS_URS_2024_02/065002000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</si>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</sst>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11101" TargetMode="External" /><Relationship Id="rId2" Type="http://schemas.openxmlformats.org/officeDocument/2006/relationships/hyperlink" Target="https://podminky.urs.cz/item/CS_URS_2024_02/132212131" TargetMode="External" /><Relationship Id="rId3" Type="http://schemas.openxmlformats.org/officeDocument/2006/relationships/hyperlink" Target="https://podminky.urs.cz/item/CS_URS_2024_02/162211311" TargetMode="External" /><Relationship Id="rId4" Type="http://schemas.openxmlformats.org/officeDocument/2006/relationships/hyperlink" Target="https://podminky.urs.cz/item/CS_URS_2024_02/162211319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71201221" TargetMode="External" /><Relationship Id="rId8" Type="http://schemas.openxmlformats.org/officeDocument/2006/relationships/hyperlink" Target="https://podminky.urs.cz/item/CS_URS_2024_02/174111102" TargetMode="External" /><Relationship Id="rId9" Type="http://schemas.openxmlformats.org/officeDocument/2006/relationships/hyperlink" Target="https://podminky.urs.cz/item/CS_URS_2024_02/175111101" TargetMode="External" /><Relationship Id="rId10" Type="http://schemas.openxmlformats.org/officeDocument/2006/relationships/hyperlink" Target="https://podminky.urs.cz/item/CS_URS_2024_02/181912112" TargetMode="External" /><Relationship Id="rId11" Type="http://schemas.openxmlformats.org/officeDocument/2006/relationships/hyperlink" Target="https://podminky.urs.cz/item/CS_URS_2024_02/731810412" TargetMode="External" /><Relationship Id="rId12" Type="http://schemas.openxmlformats.org/officeDocument/2006/relationships/hyperlink" Target="https://podminky.urs.cz/item/CS_URS_2024_02/731810431" TargetMode="External" /><Relationship Id="rId13" Type="http://schemas.openxmlformats.org/officeDocument/2006/relationships/hyperlink" Target="https://podminky.urs.cz/item/CS_URS_2024_02/314235484" TargetMode="External" /><Relationship Id="rId14" Type="http://schemas.openxmlformats.org/officeDocument/2006/relationships/hyperlink" Target="https://podminky.urs.cz/item/CS_URS_2024_02/317142420" TargetMode="External" /><Relationship Id="rId15" Type="http://schemas.openxmlformats.org/officeDocument/2006/relationships/hyperlink" Target="https://podminky.urs.cz/item/CS_URS_2024_02/317142422" TargetMode="External" /><Relationship Id="rId16" Type="http://schemas.openxmlformats.org/officeDocument/2006/relationships/hyperlink" Target="https://podminky.urs.cz/item/CS_URS_2024_02/317234410" TargetMode="External" /><Relationship Id="rId17" Type="http://schemas.openxmlformats.org/officeDocument/2006/relationships/hyperlink" Target="https://podminky.urs.cz/item/CS_URS_2024_02/317944323" TargetMode="External" /><Relationship Id="rId18" Type="http://schemas.openxmlformats.org/officeDocument/2006/relationships/hyperlink" Target="https://podminky.urs.cz/item/CS_URS_2024_02/340239212" TargetMode="External" /><Relationship Id="rId19" Type="http://schemas.openxmlformats.org/officeDocument/2006/relationships/hyperlink" Target="https://podminky.urs.cz/item/CS_URS_2024_02/342272225" TargetMode="External" /><Relationship Id="rId20" Type="http://schemas.openxmlformats.org/officeDocument/2006/relationships/hyperlink" Target="https://podminky.urs.cz/item/CS_URS_2024_02/342272245" TargetMode="External" /><Relationship Id="rId21" Type="http://schemas.openxmlformats.org/officeDocument/2006/relationships/hyperlink" Target="https://podminky.urs.cz/item/CS_URS_2024_02/342291121" TargetMode="External" /><Relationship Id="rId22" Type="http://schemas.openxmlformats.org/officeDocument/2006/relationships/hyperlink" Target="https://podminky.urs.cz/item/CS_URS_2024_02/451573111" TargetMode="External" /><Relationship Id="rId23" Type="http://schemas.openxmlformats.org/officeDocument/2006/relationships/hyperlink" Target="https://podminky.urs.cz/item/CS_URS_2024_02/611131121" TargetMode="External" /><Relationship Id="rId24" Type="http://schemas.openxmlformats.org/officeDocument/2006/relationships/hyperlink" Target="https://podminky.urs.cz/item/CS_URS_2024_02/611311131" TargetMode="External" /><Relationship Id="rId25" Type="http://schemas.openxmlformats.org/officeDocument/2006/relationships/hyperlink" Target="https://podminky.urs.cz/item/CS_URS_2024_02/611311133" TargetMode="External" /><Relationship Id="rId26" Type="http://schemas.openxmlformats.org/officeDocument/2006/relationships/hyperlink" Target="https://podminky.urs.cz/item/CS_URS_2024_02/611315422" TargetMode="External" /><Relationship Id="rId27" Type="http://schemas.openxmlformats.org/officeDocument/2006/relationships/hyperlink" Target="https://podminky.urs.cz/item/CS_URS_2024_02/612131100" TargetMode="External" /><Relationship Id="rId28" Type="http://schemas.openxmlformats.org/officeDocument/2006/relationships/hyperlink" Target="https://podminky.urs.cz/item/CS_URS_2024_02/612131121" TargetMode="External" /><Relationship Id="rId29" Type="http://schemas.openxmlformats.org/officeDocument/2006/relationships/hyperlink" Target="https://podminky.urs.cz/item/CS_URS_2024_02/612311111" TargetMode="External" /><Relationship Id="rId30" Type="http://schemas.openxmlformats.org/officeDocument/2006/relationships/hyperlink" Target="https://podminky.urs.cz/item/CS_URS_2024_02/612311131" TargetMode="External" /><Relationship Id="rId31" Type="http://schemas.openxmlformats.org/officeDocument/2006/relationships/hyperlink" Target="https://podminky.urs.cz/item/CS_URS_2024_02/612315422" TargetMode="External" /><Relationship Id="rId32" Type="http://schemas.openxmlformats.org/officeDocument/2006/relationships/hyperlink" Target="https://podminky.urs.cz/item/CS_URS_2024_02/612325302" TargetMode="External" /><Relationship Id="rId33" Type="http://schemas.openxmlformats.org/officeDocument/2006/relationships/hyperlink" Target="https://podminky.urs.cz/item/CS_URS_2024_02/619995001" TargetMode="External" /><Relationship Id="rId34" Type="http://schemas.openxmlformats.org/officeDocument/2006/relationships/hyperlink" Target="https://podminky.urs.cz/item/CS_URS_2024_02/619996117" TargetMode="External" /><Relationship Id="rId35" Type="http://schemas.openxmlformats.org/officeDocument/2006/relationships/hyperlink" Target="https://podminky.urs.cz/item/CS_URS_2024_02/619996145" TargetMode="External" /><Relationship Id="rId36" Type="http://schemas.openxmlformats.org/officeDocument/2006/relationships/hyperlink" Target="https://podminky.urs.cz/item/CS_URS_2024_02/631311126" TargetMode="External" /><Relationship Id="rId37" Type="http://schemas.openxmlformats.org/officeDocument/2006/relationships/hyperlink" Target="https://podminky.urs.cz/item/CS_URS_2024_02/631311135" TargetMode="External" /><Relationship Id="rId38" Type="http://schemas.openxmlformats.org/officeDocument/2006/relationships/hyperlink" Target="https://podminky.urs.cz/item/CS_URS_2024_02/631319173" TargetMode="External" /><Relationship Id="rId39" Type="http://schemas.openxmlformats.org/officeDocument/2006/relationships/hyperlink" Target="https://podminky.urs.cz/item/CS_URS_2024_02/631319175" TargetMode="External" /><Relationship Id="rId40" Type="http://schemas.openxmlformats.org/officeDocument/2006/relationships/hyperlink" Target="https://podminky.urs.cz/item/CS_URS_2024_02/631319196" TargetMode="External" /><Relationship Id="rId41" Type="http://schemas.openxmlformats.org/officeDocument/2006/relationships/hyperlink" Target="https://podminky.urs.cz/item/CS_URS_2024_02/631319197" TargetMode="External" /><Relationship Id="rId42" Type="http://schemas.openxmlformats.org/officeDocument/2006/relationships/hyperlink" Target="https://podminky.urs.cz/item/CS_URS_2024_02/631362021" TargetMode="External" /><Relationship Id="rId43" Type="http://schemas.openxmlformats.org/officeDocument/2006/relationships/hyperlink" Target="https://podminky.urs.cz/item/CS_URS_2024_02/632451254" TargetMode="External" /><Relationship Id="rId44" Type="http://schemas.openxmlformats.org/officeDocument/2006/relationships/hyperlink" Target="https://podminky.urs.cz/item/CS_URS_2024_02/632451293" TargetMode="External" /><Relationship Id="rId45" Type="http://schemas.openxmlformats.org/officeDocument/2006/relationships/hyperlink" Target="https://podminky.urs.cz/item/CS_URS_2024_02/633811111" TargetMode="External" /><Relationship Id="rId46" Type="http://schemas.openxmlformats.org/officeDocument/2006/relationships/hyperlink" Target="https://podminky.urs.cz/item/CS_URS_2024_02/635111215" TargetMode="External" /><Relationship Id="rId47" Type="http://schemas.openxmlformats.org/officeDocument/2006/relationships/hyperlink" Target="https://podminky.urs.cz/item/CS_URS_2024_02/636211131" TargetMode="External" /><Relationship Id="rId48" Type="http://schemas.openxmlformats.org/officeDocument/2006/relationships/hyperlink" Target="https://podminky.urs.cz/item/CS_URS_2024_02/644941111" TargetMode="External" /><Relationship Id="rId49" Type="http://schemas.openxmlformats.org/officeDocument/2006/relationships/hyperlink" Target="https://podminky.urs.cz/item/CS_URS_2024_02/949101111" TargetMode="External" /><Relationship Id="rId50" Type="http://schemas.openxmlformats.org/officeDocument/2006/relationships/hyperlink" Target="https://podminky.urs.cz/item/CS_URS_2024_02/952901111" TargetMode="External" /><Relationship Id="rId51" Type="http://schemas.openxmlformats.org/officeDocument/2006/relationships/hyperlink" Target="https://podminky.urs.cz/item/CS_URS_2024_02/965042241" TargetMode="External" /><Relationship Id="rId52" Type="http://schemas.openxmlformats.org/officeDocument/2006/relationships/hyperlink" Target="https://podminky.urs.cz/item/CS_URS_2024_02/965043341" TargetMode="External" /><Relationship Id="rId53" Type="http://schemas.openxmlformats.org/officeDocument/2006/relationships/hyperlink" Target="https://podminky.urs.cz/item/CS_URS_2024_02/965049111" TargetMode="External" /><Relationship Id="rId54" Type="http://schemas.openxmlformats.org/officeDocument/2006/relationships/hyperlink" Target="https://podminky.urs.cz/item/CS_URS_2024_02/965049112" TargetMode="External" /><Relationship Id="rId55" Type="http://schemas.openxmlformats.org/officeDocument/2006/relationships/hyperlink" Target="https://podminky.urs.cz/item/CS_URS_2024_02/965081113" TargetMode="External" /><Relationship Id="rId56" Type="http://schemas.openxmlformats.org/officeDocument/2006/relationships/hyperlink" Target="https://podminky.urs.cz/item/CS_URS_2024_02/965081213" TargetMode="External" /><Relationship Id="rId57" Type="http://schemas.openxmlformats.org/officeDocument/2006/relationships/hyperlink" Target="https://podminky.urs.cz/item/CS_URS_2024_02/971033681" TargetMode="External" /><Relationship Id="rId58" Type="http://schemas.openxmlformats.org/officeDocument/2006/relationships/hyperlink" Target="https://podminky.urs.cz/item/CS_URS_2024_02/973031345" TargetMode="External" /><Relationship Id="rId59" Type="http://schemas.openxmlformats.org/officeDocument/2006/relationships/hyperlink" Target="https://podminky.urs.cz/item/CS_URS_2024_02/974031664" TargetMode="External" /><Relationship Id="rId60" Type="http://schemas.openxmlformats.org/officeDocument/2006/relationships/hyperlink" Target="https://podminky.urs.cz/item/CS_URS_2024_02/977151118" TargetMode="External" /><Relationship Id="rId61" Type="http://schemas.openxmlformats.org/officeDocument/2006/relationships/hyperlink" Target="https://podminky.urs.cz/item/CS_URS_2024_02/977151119" TargetMode="External" /><Relationship Id="rId62" Type="http://schemas.openxmlformats.org/officeDocument/2006/relationships/hyperlink" Target="https://podminky.urs.cz/item/CS_URS_2024_02/977151122" TargetMode="External" /><Relationship Id="rId63" Type="http://schemas.openxmlformats.org/officeDocument/2006/relationships/hyperlink" Target="https://podminky.urs.cz/item/CS_URS_2024_02/978059541" TargetMode="External" /><Relationship Id="rId64" Type="http://schemas.openxmlformats.org/officeDocument/2006/relationships/hyperlink" Target="https://podminky.urs.cz/item/CS_URS_2024_02/997013211" TargetMode="External" /><Relationship Id="rId65" Type="http://schemas.openxmlformats.org/officeDocument/2006/relationships/hyperlink" Target="https://podminky.urs.cz/item/CS_URS_2024_02/997013501" TargetMode="External" /><Relationship Id="rId66" Type="http://schemas.openxmlformats.org/officeDocument/2006/relationships/hyperlink" Target="https://podminky.urs.cz/item/CS_URS_2024_02/997013509" TargetMode="External" /><Relationship Id="rId67" Type="http://schemas.openxmlformats.org/officeDocument/2006/relationships/hyperlink" Target="https://podminky.urs.cz/item/CS_URS_2024_02/997013602" TargetMode="External" /><Relationship Id="rId68" Type="http://schemas.openxmlformats.org/officeDocument/2006/relationships/hyperlink" Target="https://podminky.urs.cz/item/CS_URS_2024_02/997013603" TargetMode="External" /><Relationship Id="rId69" Type="http://schemas.openxmlformats.org/officeDocument/2006/relationships/hyperlink" Target="https://podminky.urs.cz/item/CS_URS_2024_02/997013607" TargetMode="External" /><Relationship Id="rId70" Type="http://schemas.openxmlformats.org/officeDocument/2006/relationships/hyperlink" Target="https://podminky.urs.cz/item/CS_URS_2024_02/998011008" TargetMode="External" /><Relationship Id="rId71" Type="http://schemas.openxmlformats.org/officeDocument/2006/relationships/hyperlink" Target="https://podminky.urs.cz/item/CS_URS_2024_02/711111001" TargetMode="External" /><Relationship Id="rId72" Type="http://schemas.openxmlformats.org/officeDocument/2006/relationships/hyperlink" Target="https://podminky.urs.cz/item/CS_URS_2024_02/711141559" TargetMode="External" /><Relationship Id="rId73" Type="http://schemas.openxmlformats.org/officeDocument/2006/relationships/hyperlink" Target="https://podminky.urs.cz/item/CS_URS_2024_02/711161273" TargetMode="External" /><Relationship Id="rId74" Type="http://schemas.openxmlformats.org/officeDocument/2006/relationships/hyperlink" Target="https://podminky.urs.cz/item/CS_URS_2024_02/711491272" TargetMode="External" /><Relationship Id="rId75" Type="http://schemas.openxmlformats.org/officeDocument/2006/relationships/hyperlink" Target="https://podminky.urs.cz/item/CS_URS_2024_02/998711311" TargetMode="External" /><Relationship Id="rId76" Type="http://schemas.openxmlformats.org/officeDocument/2006/relationships/hyperlink" Target="https://podminky.urs.cz/item/CS_URS_2024_02/713121111" TargetMode="External" /><Relationship Id="rId77" Type="http://schemas.openxmlformats.org/officeDocument/2006/relationships/hyperlink" Target="https://podminky.urs.cz/item/CS_URS_2024_02/713121121" TargetMode="External" /><Relationship Id="rId78" Type="http://schemas.openxmlformats.org/officeDocument/2006/relationships/hyperlink" Target="https://podminky.urs.cz/item/CS_URS_2024_02/713121211" TargetMode="External" /><Relationship Id="rId79" Type="http://schemas.openxmlformats.org/officeDocument/2006/relationships/hyperlink" Target="https://podminky.urs.cz/item/CS_URS_2024_02/713191132" TargetMode="External" /><Relationship Id="rId80" Type="http://schemas.openxmlformats.org/officeDocument/2006/relationships/hyperlink" Target="https://podminky.urs.cz/item/CS_URS_2024_02/713463131" TargetMode="External" /><Relationship Id="rId81" Type="http://schemas.openxmlformats.org/officeDocument/2006/relationships/hyperlink" Target="https://podminky.urs.cz/item/CS_URS_2024_02/713463132" TargetMode="External" /><Relationship Id="rId82" Type="http://schemas.openxmlformats.org/officeDocument/2006/relationships/hyperlink" Target="https://podminky.urs.cz/item/CS_URS_2024_02/713463211" TargetMode="External" /><Relationship Id="rId83" Type="http://schemas.openxmlformats.org/officeDocument/2006/relationships/hyperlink" Target="https://podminky.urs.cz/item/CS_URS_2024_02/998713311" TargetMode="External" /><Relationship Id="rId84" Type="http://schemas.openxmlformats.org/officeDocument/2006/relationships/hyperlink" Target="https://podminky.urs.cz/item/CS_URS_2024_02/721171803" TargetMode="External" /><Relationship Id="rId85" Type="http://schemas.openxmlformats.org/officeDocument/2006/relationships/hyperlink" Target="https://podminky.urs.cz/item/CS_URS_2024_02/721173401" TargetMode="External" /><Relationship Id="rId86" Type="http://schemas.openxmlformats.org/officeDocument/2006/relationships/hyperlink" Target="https://podminky.urs.cz/item/CS_URS_2024_02/721173402" TargetMode="External" /><Relationship Id="rId87" Type="http://schemas.openxmlformats.org/officeDocument/2006/relationships/hyperlink" Target="https://podminky.urs.cz/item/CS_URS_2024_02/721173403" TargetMode="External" /><Relationship Id="rId88" Type="http://schemas.openxmlformats.org/officeDocument/2006/relationships/hyperlink" Target="https://podminky.urs.cz/item/CS_URS_2024_02/721174025" TargetMode="External" /><Relationship Id="rId89" Type="http://schemas.openxmlformats.org/officeDocument/2006/relationships/hyperlink" Target="https://podminky.urs.cz/item/CS_URS_2024_02/721174042" TargetMode="External" /><Relationship Id="rId90" Type="http://schemas.openxmlformats.org/officeDocument/2006/relationships/hyperlink" Target="https://podminky.urs.cz/item/CS_URS_2024_02/721174043" TargetMode="External" /><Relationship Id="rId91" Type="http://schemas.openxmlformats.org/officeDocument/2006/relationships/hyperlink" Target="https://podminky.urs.cz/item/CS_URS_2024_02/721273153" TargetMode="External" /><Relationship Id="rId92" Type="http://schemas.openxmlformats.org/officeDocument/2006/relationships/hyperlink" Target="https://podminky.urs.cz/item/CS_URS_2024_02/721290111" TargetMode="External" /><Relationship Id="rId93" Type="http://schemas.openxmlformats.org/officeDocument/2006/relationships/hyperlink" Target="https://podminky.urs.cz/item/CS_URS_2024_02/721290112" TargetMode="External" /><Relationship Id="rId94" Type="http://schemas.openxmlformats.org/officeDocument/2006/relationships/hyperlink" Target="https://podminky.urs.cz/item/CS_URS_2024_02/721-R01" TargetMode="External" /><Relationship Id="rId95" Type="http://schemas.openxmlformats.org/officeDocument/2006/relationships/hyperlink" Target="https://podminky.urs.cz/item/CS_URS_2024_02/725564" TargetMode="External" /><Relationship Id="rId96" Type="http://schemas.openxmlformats.org/officeDocument/2006/relationships/hyperlink" Target="https://podminky.urs.cz/item/CS_URS_2024_02/998721311" TargetMode="External" /><Relationship Id="rId97" Type="http://schemas.openxmlformats.org/officeDocument/2006/relationships/hyperlink" Target="https://podminky.urs.cz/item/CS_URS_2024_02/722130231" TargetMode="External" /><Relationship Id="rId98" Type="http://schemas.openxmlformats.org/officeDocument/2006/relationships/hyperlink" Target="https://podminky.urs.cz/item/CS_URS_2024_02/722130232" TargetMode="External" /><Relationship Id="rId99" Type="http://schemas.openxmlformats.org/officeDocument/2006/relationships/hyperlink" Target="https://podminky.urs.cz/item/CS_URS_2024_02/722130802" TargetMode="External" /><Relationship Id="rId100" Type="http://schemas.openxmlformats.org/officeDocument/2006/relationships/hyperlink" Target="https://podminky.urs.cz/item/CS_URS_2024_02/722174002" TargetMode="External" /><Relationship Id="rId101" Type="http://schemas.openxmlformats.org/officeDocument/2006/relationships/hyperlink" Target="https://podminky.urs.cz/item/CS_URS_2024_02/722174003" TargetMode="External" /><Relationship Id="rId102" Type="http://schemas.openxmlformats.org/officeDocument/2006/relationships/hyperlink" Target="https://podminky.urs.cz/item/CS_URS_2024_02/722174004" TargetMode="External" /><Relationship Id="rId103" Type="http://schemas.openxmlformats.org/officeDocument/2006/relationships/hyperlink" Target="https://podminky.urs.cz/item/CS_URS_2024_02/722224152" TargetMode="External" /><Relationship Id="rId104" Type="http://schemas.openxmlformats.org/officeDocument/2006/relationships/hyperlink" Target="https://podminky.urs.cz/item/CS_URS_2024_02/722224154" TargetMode="External" /><Relationship Id="rId105" Type="http://schemas.openxmlformats.org/officeDocument/2006/relationships/hyperlink" Target="https://podminky.urs.cz/item/CS_URS_2024_02/722231074" TargetMode="External" /><Relationship Id="rId106" Type="http://schemas.openxmlformats.org/officeDocument/2006/relationships/hyperlink" Target="https://podminky.urs.cz/item/CS_URS_2024_02/722231142" TargetMode="External" /><Relationship Id="rId107" Type="http://schemas.openxmlformats.org/officeDocument/2006/relationships/hyperlink" Target="https://podminky.urs.cz/item/CS_URS_2024_02/722231201" TargetMode="External" /><Relationship Id="rId108" Type="http://schemas.openxmlformats.org/officeDocument/2006/relationships/hyperlink" Target="https://podminky.urs.cz/item/CS_URS_2024_02/722231234" TargetMode="External" /><Relationship Id="rId109" Type="http://schemas.openxmlformats.org/officeDocument/2006/relationships/hyperlink" Target="https://podminky.urs.cz/item/CS_URS_2024_02/722232043" TargetMode="External" /><Relationship Id="rId110" Type="http://schemas.openxmlformats.org/officeDocument/2006/relationships/hyperlink" Target="https://podminky.urs.cz/item/CS_URS_2024_02/722232044" TargetMode="External" /><Relationship Id="rId111" Type="http://schemas.openxmlformats.org/officeDocument/2006/relationships/hyperlink" Target="https://podminky.urs.cz/item/CS_URS_2024_02/722232045" TargetMode="External" /><Relationship Id="rId112" Type="http://schemas.openxmlformats.org/officeDocument/2006/relationships/hyperlink" Target="https://podminky.urs.cz/item/CS_URS_2024_02/722232062" TargetMode="External" /><Relationship Id="rId113" Type="http://schemas.openxmlformats.org/officeDocument/2006/relationships/hyperlink" Target="https://podminky.urs.cz/item/CS_URS_2024_02/722262211" TargetMode="External" /><Relationship Id="rId114" Type="http://schemas.openxmlformats.org/officeDocument/2006/relationships/hyperlink" Target="https://podminky.urs.cz/item/CS_URS_2024_02/722262301" TargetMode="External" /><Relationship Id="rId115" Type="http://schemas.openxmlformats.org/officeDocument/2006/relationships/hyperlink" Target="https://podminky.urs.cz/item/CS_URS_2024_02/722290246" TargetMode="External" /><Relationship Id="rId116" Type="http://schemas.openxmlformats.org/officeDocument/2006/relationships/hyperlink" Target="https://podminky.urs.cz/item/CS_URS_2024_02/998722311" TargetMode="External" /><Relationship Id="rId117" Type="http://schemas.openxmlformats.org/officeDocument/2006/relationships/hyperlink" Target="https://podminky.urs.cz/item/CS_URS_2024_02/723150803" TargetMode="External" /><Relationship Id="rId118" Type="http://schemas.openxmlformats.org/officeDocument/2006/relationships/hyperlink" Target="https://podminky.urs.cz/item/CS_URS_2024_02/723170214" TargetMode="External" /><Relationship Id="rId119" Type="http://schemas.openxmlformats.org/officeDocument/2006/relationships/hyperlink" Target="https://podminky.urs.cz/item/CS_URS_2024_02/723170226" TargetMode="External" /><Relationship Id="rId120" Type="http://schemas.openxmlformats.org/officeDocument/2006/relationships/hyperlink" Target="https://podminky.urs.cz/item/CS_URS_2024_02/723181012" TargetMode="External" /><Relationship Id="rId121" Type="http://schemas.openxmlformats.org/officeDocument/2006/relationships/hyperlink" Target="https://podminky.urs.cz/item/CS_URS_2024_02/723181024" TargetMode="External" /><Relationship Id="rId122" Type="http://schemas.openxmlformats.org/officeDocument/2006/relationships/hyperlink" Target="https://podminky.urs.cz/item/CS_URS_2024_02/723190108" TargetMode="External" /><Relationship Id="rId123" Type="http://schemas.openxmlformats.org/officeDocument/2006/relationships/hyperlink" Target="https://podminky.urs.cz/item/CS_URS_2024_02/723190202" TargetMode="External" /><Relationship Id="rId124" Type="http://schemas.openxmlformats.org/officeDocument/2006/relationships/hyperlink" Target="https://podminky.urs.cz/item/CS_URS_2024_02/723220213" TargetMode="External" /><Relationship Id="rId125" Type="http://schemas.openxmlformats.org/officeDocument/2006/relationships/hyperlink" Target="https://podminky.urs.cz/item/CS_URS_2024_02/723220214" TargetMode="External" /><Relationship Id="rId126" Type="http://schemas.openxmlformats.org/officeDocument/2006/relationships/hyperlink" Target="https://podminky.urs.cz/item/CS_URS_2024_02/723220224" TargetMode="External" /><Relationship Id="rId127" Type="http://schemas.openxmlformats.org/officeDocument/2006/relationships/hyperlink" Target="https://podminky.urs.cz/item/CS_URS_2024_02/723231162" TargetMode="External" /><Relationship Id="rId128" Type="http://schemas.openxmlformats.org/officeDocument/2006/relationships/hyperlink" Target="https://podminky.urs.cz/item/CS_URS_2024_02/723231164" TargetMode="External" /><Relationship Id="rId129" Type="http://schemas.openxmlformats.org/officeDocument/2006/relationships/hyperlink" Target="https://podminky.urs.cz/item/CS_URS_2024_02/723546" TargetMode="External" /><Relationship Id="rId130" Type="http://schemas.openxmlformats.org/officeDocument/2006/relationships/hyperlink" Target="https://podminky.urs.cz/item/CS_URS_2024_02/7231909" TargetMode="External" /><Relationship Id="rId131" Type="http://schemas.openxmlformats.org/officeDocument/2006/relationships/hyperlink" Target="https://podminky.urs.cz/item/CS_URS_2024_02/7231910" TargetMode="External" /><Relationship Id="rId132" Type="http://schemas.openxmlformats.org/officeDocument/2006/relationships/hyperlink" Target="https://podminky.urs.cz/item/CS_URS_2024_02/734261712" TargetMode="External" /><Relationship Id="rId133" Type="http://schemas.openxmlformats.org/officeDocument/2006/relationships/hyperlink" Target="https://podminky.urs.cz/item/CS_URS_2024_02/734261714" TargetMode="External" /><Relationship Id="rId134" Type="http://schemas.openxmlformats.org/officeDocument/2006/relationships/hyperlink" Target="https://podminky.urs.cz/item/CS_URS_2024_02/998723311" TargetMode="External" /><Relationship Id="rId135" Type="http://schemas.openxmlformats.org/officeDocument/2006/relationships/hyperlink" Target="https://podminky.urs.cz/item/CS_URS_2024_02/724231127" TargetMode="External" /><Relationship Id="rId136" Type="http://schemas.openxmlformats.org/officeDocument/2006/relationships/hyperlink" Target="https://podminky.urs.cz/item/CS_URS_2024_02/724231127a" TargetMode="External" /><Relationship Id="rId137" Type="http://schemas.openxmlformats.org/officeDocument/2006/relationships/hyperlink" Target="https://podminky.urs.cz/item/CS_URS_2024_02/724231127b" TargetMode="External" /><Relationship Id="rId138" Type="http://schemas.openxmlformats.org/officeDocument/2006/relationships/hyperlink" Target="https://podminky.urs.cz/item/CS_URS_2024_02/724233004" TargetMode="External" /><Relationship Id="rId139" Type="http://schemas.openxmlformats.org/officeDocument/2006/relationships/hyperlink" Target="https://podminky.urs.cz/item/CS_URS_2024_02/725110811" TargetMode="External" /><Relationship Id="rId140" Type="http://schemas.openxmlformats.org/officeDocument/2006/relationships/hyperlink" Target="https://podminky.urs.cz/item/CS_URS_2024_02/725112022" TargetMode="External" /><Relationship Id="rId141" Type="http://schemas.openxmlformats.org/officeDocument/2006/relationships/hyperlink" Target="https://podminky.urs.cz/item/CS_URS_2024_02/725211601" TargetMode="External" /><Relationship Id="rId142" Type="http://schemas.openxmlformats.org/officeDocument/2006/relationships/hyperlink" Target="https://podminky.urs.cz/item/CS_URS_2024_02/725211602" TargetMode="External" /><Relationship Id="rId143" Type="http://schemas.openxmlformats.org/officeDocument/2006/relationships/hyperlink" Target="https://podminky.urs.cz/item/CS_URS_2024_02/725241111" TargetMode="External" /><Relationship Id="rId144" Type="http://schemas.openxmlformats.org/officeDocument/2006/relationships/hyperlink" Target="https://podminky.urs.cz/item/CS_URS_2024_02/725244102" TargetMode="External" /><Relationship Id="rId145" Type="http://schemas.openxmlformats.org/officeDocument/2006/relationships/hyperlink" Target="https://podminky.urs.cz/item/CS_URS_2024_02/725291654" TargetMode="External" /><Relationship Id="rId146" Type="http://schemas.openxmlformats.org/officeDocument/2006/relationships/hyperlink" Target="https://podminky.urs.cz/item/CS_URS_2024_02/725311121" TargetMode="External" /><Relationship Id="rId147" Type="http://schemas.openxmlformats.org/officeDocument/2006/relationships/hyperlink" Target="https://podminky.urs.cz/item/CS_URS_2024_02/725331111" TargetMode="External" /><Relationship Id="rId148" Type="http://schemas.openxmlformats.org/officeDocument/2006/relationships/hyperlink" Target="https://podminky.urs.cz/item/CS_URS_2024_02/725531101" TargetMode="External" /><Relationship Id="rId149" Type="http://schemas.openxmlformats.org/officeDocument/2006/relationships/hyperlink" Target="https://podminky.urs.cz/item/CS_URS_2024_02/725531102" TargetMode="External" /><Relationship Id="rId150" Type="http://schemas.openxmlformats.org/officeDocument/2006/relationships/hyperlink" Target="https://podminky.urs.cz/item/CS_URS_2024_02/725813112" TargetMode="External" /><Relationship Id="rId151" Type="http://schemas.openxmlformats.org/officeDocument/2006/relationships/hyperlink" Target="https://podminky.urs.cz/item/CS_URS_2024_02/725821325" TargetMode="External" /><Relationship Id="rId152" Type="http://schemas.openxmlformats.org/officeDocument/2006/relationships/hyperlink" Target="https://podminky.urs.cz/item/CS_URS_2024_02/725822613" TargetMode="External" /><Relationship Id="rId153" Type="http://schemas.openxmlformats.org/officeDocument/2006/relationships/hyperlink" Target="https://podminky.urs.cz/item/CS_URS_2024_02/725849411" TargetMode="External" /><Relationship Id="rId154" Type="http://schemas.openxmlformats.org/officeDocument/2006/relationships/hyperlink" Target="https://podminky.urs.cz/item/CS_URS_2024_02/725980123" TargetMode="External" /><Relationship Id="rId155" Type="http://schemas.openxmlformats.org/officeDocument/2006/relationships/hyperlink" Target="https://podminky.urs.cz/item/CS_URS_2024_02/998725311" TargetMode="External" /><Relationship Id="rId156" Type="http://schemas.openxmlformats.org/officeDocument/2006/relationships/hyperlink" Target="https://podminky.urs.cz/item/CS_URS_2024_02/726131001" TargetMode="External" /><Relationship Id="rId157" Type="http://schemas.openxmlformats.org/officeDocument/2006/relationships/hyperlink" Target="https://podminky.urs.cz/item/CS_URS_2024_02/726131041" TargetMode="External" /><Relationship Id="rId158" Type="http://schemas.openxmlformats.org/officeDocument/2006/relationships/hyperlink" Target="https://podminky.urs.cz/item/CS_URS_2024_02/998726311" TargetMode="External" /><Relationship Id="rId159" Type="http://schemas.openxmlformats.org/officeDocument/2006/relationships/hyperlink" Target="https://podminky.urs.cz/item/CS_URS_2024_02/731200832" TargetMode="External" /><Relationship Id="rId160" Type="http://schemas.openxmlformats.org/officeDocument/2006/relationships/hyperlink" Target="https://podminky.urs.cz/item/CS_URS_2024_02/731245131" TargetMode="External" /><Relationship Id="rId161" Type="http://schemas.openxmlformats.org/officeDocument/2006/relationships/hyperlink" Target="https://podminky.urs.cz/item/CS_URS_2024_02/736111131" TargetMode="External" /><Relationship Id="rId162" Type="http://schemas.openxmlformats.org/officeDocument/2006/relationships/hyperlink" Target="https://podminky.urs.cz/item/CS_URS_2024_02/73156" TargetMode="External" /><Relationship Id="rId163" Type="http://schemas.openxmlformats.org/officeDocument/2006/relationships/hyperlink" Target="https://podminky.urs.cz/item/CS_URS_2024_02/998731311" TargetMode="External" /><Relationship Id="rId164" Type="http://schemas.openxmlformats.org/officeDocument/2006/relationships/hyperlink" Target="https://podminky.urs.cz/item/CS_URS_2024_02/732112142" TargetMode="External" /><Relationship Id="rId165" Type="http://schemas.openxmlformats.org/officeDocument/2006/relationships/hyperlink" Target="https://podminky.urs.cz/item/CS_URS_2024_02/732113102" TargetMode="External" /><Relationship Id="rId166" Type="http://schemas.openxmlformats.org/officeDocument/2006/relationships/hyperlink" Target="https://podminky.urs.cz/item/CS_URS_2024_02/732211112" TargetMode="External" /><Relationship Id="rId167" Type="http://schemas.openxmlformats.org/officeDocument/2006/relationships/hyperlink" Target="https://podminky.urs.cz/item/CS_URS_2024_02/732331616" TargetMode="External" /><Relationship Id="rId168" Type="http://schemas.openxmlformats.org/officeDocument/2006/relationships/hyperlink" Target="https://podminky.urs.cz/item/CS_URS_2024_02/73242120" TargetMode="External" /><Relationship Id="rId169" Type="http://schemas.openxmlformats.org/officeDocument/2006/relationships/hyperlink" Target="https://podminky.urs.cz/item/CS_URS_2024_02/732421414" TargetMode="External" /><Relationship Id="rId170" Type="http://schemas.openxmlformats.org/officeDocument/2006/relationships/hyperlink" Target="https://podminky.urs.cz/item/CS_URS_2024_02/732511301" TargetMode="External" /><Relationship Id="rId171" Type="http://schemas.openxmlformats.org/officeDocument/2006/relationships/hyperlink" Target="https://podminky.urs.cz/item/CS_URS_2024_02/998732211" TargetMode="External" /><Relationship Id="rId172" Type="http://schemas.openxmlformats.org/officeDocument/2006/relationships/hyperlink" Target="https://podminky.urs.cz/item/CS_URS_2024_02/733110808" TargetMode="External" /><Relationship Id="rId173" Type="http://schemas.openxmlformats.org/officeDocument/2006/relationships/hyperlink" Target="https://podminky.urs.cz/item/CS_URS_2024_02/733222102" TargetMode="External" /><Relationship Id="rId174" Type="http://schemas.openxmlformats.org/officeDocument/2006/relationships/hyperlink" Target="https://podminky.urs.cz/item/CS_URS_2024_02/733222103" TargetMode="External" /><Relationship Id="rId175" Type="http://schemas.openxmlformats.org/officeDocument/2006/relationships/hyperlink" Target="https://podminky.urs.cz/item/CS_URS_2024_02/733222104" TargetMode="External" /><Relationship Id="rId176" Type="http://schemas.openxmlformats.org/officeDocument/2006/relationships/hyperlink" Target="https://podminky.urs.cz/item/CS_URS_2024_02/733223105" TargetMode="External" /><Relationship Id="rId177" Type="http://schemas.openxmlformats.org/officeDocument/2006/relationships/hyperlink" Target="https://podminky.urs.cz/item/CS_URS_2024_02/733223106" TargetMode="External" /><Relationship Id="rId178" Type="http://schemas.openxmlformats.org/officeDocument/2006/relationships/hyperlink" Target="https://podminky.urs.cz/item/CS_URS_2024_02/733291101" TargetMode="External" /><Relationship Id="rId179" Type="http://schemas.openxmlformats.org/officeDocument/2006/relationships/hyperlink" Target="https://podminky.urs.cz/item/CS_URS_2024_02/733564" TargetMode="External" /><Relationship Id="rId180" Type="http://schemas.openxmlformats.org/officeDocument/2006/relationships/hyperlink" Target="https://podminky.urs.cz/item/CS_URS_2024_02/998733311" TargetMode="External" /><Relationship Id="rId181" Type="http://schemas.openxmlformats.org/officeDocument/2006/relationships/hyperlink" Target="https://podminky.urs.cz/item/CS_URS_2024_02/734173214" TargetMode="External" /><Relationship Id="rId182" Type="http://schemas.openxmlformats.org/officeDocument/2006/relationships/hyperlink" Target="https://podminky.urs.cz/item/CS_URS_2024_02/734221682" TargetMode="External" /><Relationship Id="rId183" Type="http://schemas.openxmlformats.org/officeDocument/2006/relationships/hyperlink" Target="https://podminky.urs.cz/item/CS_URS_2024_02/734222812" TargetMode="External" /><Relationship Id="rId184" Type="http://schemas.openxmlformats.org/officeDocument/2006/relationships/hyperlink" Target="https://podminky.urs.cz/item/CS_URS_2024_02/734261402" TargetMode="External" /><Relationship Id="rId185" Type="http://schemas.openxmlformats.org/officeDocument/2006/relationships/hyperlink" Target="https://podminky.urs.cz/item/CS_URS_2024_02/734261412" TargetMode="External" /><Relationship Id="rId186" Type="http://schemas.openxmlformats.org/officeDocument/2006/relationships/hyperlink" Target="https://podminky.urs.cz/item/CS_URS_2024_02/734292713" TargetMode="External" /><Relationship Id="rId187" Type="http://schemas.openxmlformats.org/officeDocument/2006/relationships/hyperlink" Target="https://podminky.urs.cz/item/CS_URS_2024_02/734292714" TargetMode="External" /><Relationship Id="rId188" Type="http://schemas.openxmlformats.org/officeDocument/2006/relationships/hyperlink" Target="https://podminky.urs.cz/item/CS_URS_2024_02/734292715" TargetMode="External" /><Relationship Id="rId189" Type="http://schemas.openxmlformats.org/officeDocument/2006/relationships/hyperlink" Target="https://podminky.urs.cz/item/CS_URS_2024_02/734411127" TargetMode="External" /><Relationship Id="rId190" Type="http://schemas.openxmlformats.org/officeDocument/2006/relationships/hyperlink" Target="https://podminky.urs.cz/item/CS_URS_2024_02/734412111" TargetMode="External" /><Relationship Id="rId191" Type="http://schemas.openxmlformats.org/officeDocument/2006/relationships/hyperlink" Target="https://podminky.urs.cz/item/CS_URS_2024_02/734441115" TargetMode="External" /><Relationship Id="rId192" Type="http://schemas.openxmlformats.org/officeDocument/2006/relationships/hyperlink" Target="https://podminky.urs.cz/item/CS_URS_2024_02/998734311" TargetMode="External" /><Relationship Id="rId193" Type="http://schemas.openxmlformats.org/officeDocument/2006/relationships/hyperlink" Target="https://podminky.urs.cz/item/CS_URS_2024_02/735151811" TargetMode="External" /><Relationship Id="rId194" Type="http://schemas.openxmlformats.org/officeDocument/2006/relationships/hyperlink" Target="https://podminky.urs.cz/item/CS_URS_2024_02/735152471" TargetMode="External" /><Relationship Id="rId195" Type="http://schemas.openxmlformats.org/officeDocument/2006/relationships/hyperlink" Target="https://podminky.urs.cz/item/CS_URS_2024_02/735152472" TargetMode="External" /><Relationship Id="rId196" Type="http://schemas.openxmlformats.org/officeDocument/2006/relationships/hyperlink" Target="https://podminky.urs.cz/item/CS_URS_2024_02/735152473" TargetMode="External" /><Relationship Id="rId197" Type="http://schemas.openxmlformats.org/officeDocument/2006/relationships/hyperlink" Target="https://podminky.urs.cz/item/CS_URS_2024_02/735152474" TargetMode="External" /><Relationship Id="rId198" Type="http://schemas.openxmlformats.org/officeDocument/2006/relationships/hyperlink" Target="https://podminky.urs.cz/item/CS_URS_2024_02/735152475" TargetMode="External" /><Relationship Id="rId199" Type="http://schemas.openxmlformats.org/officeDocument/2006/relationships/hyperlink" Target="https://podminky.urs.cz/item/CS_URS_2024_02/735152573" TargetMode="External" /><Relationship Id="rId200" Type="http://schemas.openxmlformats.org/officeDocument/2006/relationships/hyperlink" Target="https://podminky.urs.cz/item/CS_URS_2024_02/735152574" TargetMode="External" /><Relationship Id="rId201" Type="http://schemas.openxmlformats.org/officeDocument/2006/relationships/hyperlink" Target="https://podminky.urs.cz/item/CS_URS_2024_02/735160123" TargetMode="External" /><Relationship Id="rId202" Type="http://schemas.openxmlformats.org/officeDocument/2006/relationships/hyperlink" Target="https://podminky.urs.cz/item/CS_URS_2024_02/735511141" TargetMode="External" /><Relationship Id="rId203" Type="http://schemas.openxmlformats.org/officeDocument/2006/relationships/hyperlink" Target="https://podminky.urs.cz/item/CS_URS_2024_02/735890105" TargetMode="External" /><Relationship Id="rId204" Type="http://schemas.openxmlformats.org/officeDocument/2006/relationships/hyperlink" Target="https://podminky.urs.cz/item/CS_URS_2024_02/998735311" TargetMode="External" /><Relationship Id="rId205" Type="http://schemas.openxmlformats.org/officeDocument/2006/relationships/hyperlink" Target="https://podminky.urs.cz/item/CS_URS_2024_02/741-R01" TargetMode="External" /><Relationship Id="rId206" Type="http://schemas.openxmlformats.org/officeDocument/2006/relationships/hyperlink" Target="https://podminky.urs.cz/item/CS_URS_2024_02/741-R02" TargetMode="External" /><Relationship Id="rId207" Type="http://schemas.openxmlformats.org/officeDocument/2006/relationships/hyperlink" Target="https://podminky.urs.cz/item/CS_URS_2024_02/751122011" TargetMode="External" /><Relationship Id="rId208" Type="http://schemas.openxmlformats.org/officeDocument/2006/relationships/hyperlink" Target="https://podminky.urs.cz/item/CS_URS_2024_02/751122091" TargetMode="External" /><Relationship Id="rId209" Type="http://schemas.openxmlformats.org/officeDocument/2006/relationships/hyperlink" Target="https://podminky.urs.cz/item/CS_URS_2024_02/751322011" TargetMode="External" /><Relationship Id="rId210" Type="http://schemas.openxmlformats.org/officeDocument/2006/relationships/hyperlink" Target="https://podminky.urs.cz/item/CS_URS_2024_02/751322012" TargetMode="External" /><Relationship Id="rId211" Type="http://schemas.openxmlformats.org/officeDocument/2006/relationships/hyperlink" Target="https://podminky.urs.cz/item/CS_URS_2024_02/751322121" TargetMode="External" /><Relationship Id="rId212" Type="http://schemas.openxmlformats.org/officeDocument/2006/relationships/hyperlink" Target="https://podminky.urs.cz/item/CS_URS_2024_02/751355011" TargetMode="External" /><Relationship Id="rId213" Type="http://schemas.openxmlformats.org/officeDocument/2006/relationships/hyperlink" Target="https://podminky.urs.cz/item/CS_URS_2024_02/751398032" TargetMode="External" /><Relationship Id="rId214" Type="http://schemas.openxmlformats.org/officeDocument/2006/relationships/hyperlink" Target="https://podminky.urs.cz/item/CS_URS_2024_02/751398091" TargetMode="External" /><Relationship Id="rId215" Type="http://schemas.openxmlformats.org/officeDocument/2006/relationships/hyperlink" Target="https://podminky.urs.cz/item/CS_URS_2024_02/751511181" TargetMode="External" /><Relationship Id="rId216" Type="http://schemas.openxmlformats.org/officeDocument/2006/relationships/hyperlink" Target="https://podminky.urs.cz/item/CS_URS_2024_02/751511182" TargetMode="External" /><Relationship Id="rId217" Type="http://schemas.openxmlformats.org/officeDocument/2006/relationships/hyperlink" Target="https://podminky.urs.cz/item/CS_URS_2024_02/751514775" TargetMode="External" /><Relationship Id="rId218" Type="http://schemas.openxmlformats.org/officeDocument/2006/relationships/hyperlink" Target="https://podminky.urs.cz/item/CS_URS_2024_02/751514776" TargetMode="External" /><Relationship Id="rId219" Type="http://schemas.openxmlformats.org/officeDocument/2006/relationships/hyperlink" Target="https://podminky.urs.cz/item/CS_URS_2024_02/751525091" TargetMode="External" /><Relationship Id="rId220" Type="http://schemas.openxmlformats.org/officeDocument/2006/relationships/hyperlink" Target="https://podminky.urs.cz/item/CS_URS_2024_02/751537111" TargetMode="External" /><Relationship Id="rId221" Type="http://schemas.openxmlformats.org/officeDocument/2006/relationships/hyperlink" Target="https://podminky.urs.cz/item/CS_URS_2024_02/751572" TargetMode="External" /><Relationship Id="rId222" Type="http://schemas.openxmlformats.org/officeDocument/2006/relationships/hyperlink" Target="https://podminky.urs.cz/item/CS_URS_2024_02/751611119" TargetMode="External" /><Relationship Id="rId223" Type="http://schemas.openxmlformats.org/officeDocument/2006/relationships/hyperlink" Target="https://podminky.urs.cz/item/CS_URS_2024_02/751614121" TargetMode="External" /><Relationship Id="rId224" Type="http://schemas.openxmlformats.org/officeDocument/2006/relationships/hyperlink" Target="https://podminky.urs.cz/item/CS_URS_2024_02/75179116" TargetMode="External" /><Relationship Id="rId225" Type="http://schemas.openxmlformats.org/officeDocument/2006/relationships/hyperlink" Target="https://podminky.urs.cz/item/CS_URS_2024_02/721273153.1" TargetMode="External" /><Relationship Id="rId226" Type="http://schemas.openxmlformats.org/officeDocument/2006/relationships/hyperlink" Target="https://podminky.urs.cz/item/CS_URS_2024_02/998751311" TargetMode="External" /><Relationship Id="rId227" Type="http://schemas.openxmlformats.org/officeDocument/2006/relationships/hyperlink" Target="https://podminky.urs.cz/item/CS_URS_2024_02/763111316" TargetMode="External" /><Relationship Id="rId228" Type="http://schemas.openxmlformats.org/officeDocument/2006/relationships/hyperlink" Target="https://podminky.urs.cz/item/CS_URS_2024_02/763121426" TargetMode="External" /><Relationship Id="rId229" Type="http://schemas.openxmlformats.org/officeDocument/2006/relationships/hyperlink" Target="https://podminky.urs.cz/item/CS_URS_2024_02/763131495" TargetMode="External" /><Relationship Id="rId230" Type="http://schemas.openxmlformats.org/officeDocument/2006/relationships/hyperlink" Target="https://podminky.urs.cz/item/CS_URS_2024_02/763131751" TargetMode="External" /><Relationship Id="rId231" Type="http://schemas.openxmlformats.org/officeDocument/2006/relationships/hyperlink" Target="https://podminky.urs.cz/item/CS_URS_2024_02/763164551" TargetMode="External" /><Relationship Id="rId232" Type="http://schemas.openxmlformats.org/officeDocument/2006/relationships/hyperlink" Target="https://podminky.urs.cz/item/CS_URS_2024_02/763183112" TargetMode="External" /><Relationship Id="rId233" Type="http://schemas.openxmlformats.org/officeDocument/2006/relationships/hyperlink" Target="https://podminky.urs.cz/item/CS_URS_2024_02/763411211" TargetMode="External" /><Relationship Id="rId234" Type="http://schemas.openxmlformats.org/officeDocument/2006/relationships/hyperlink" Target="https://podminky.urs.cz/item/CS_URS_2024_02/998763511" TargetMode="External" /><Relationship Id="rId235" Type="http://schemas.openxmlformats.org/officeDocument/2006/relationships/hyperlink" Target="https://podminky.urs.cz/item/CS_URS_2024_02/7566-5/T" TargetMode="External" /><Relationship Id="rId236" Type="http://schemas.openxmlformats.org/officeDocument/2006/relationships/hyperlink" Target="https://podminky.urs.cz/item/CS_URS_2024_02/766-1/T" TargetMode="External" /><Relationship Id="rId237" Type="http://schemas.openxmlformats.org/officeDocument/2006/relationships/hyperlink" Target="https://podminky.urs.cz/item/CS_URS_2024_02/766-2/T" TargetMode="External" /><Relationship Id="rId238" Type="http://schemas.openxmlformats.org/officeDocument/2006/relationships/hyperlink" Target="https://podminky.urs.cz/item/CS_URS_2024_02/766-20/T" TargetMode="External" /><Relationship Id="rId239" Type="http://schemas.openxmlformats.org/officeDocument/2006/relationships/hyperlink" Target="https://podminky.urs.cz/item/CS_URS_2024_02/766-3/T" TargetMode="External" /><Relationship Id="rId240" Type="http://schemas.openxmlformats.org/officeDocument/2006/relationships/hyperlink" Target="https://podminky.urs.cz/item/CS_URS_2024_02/766-4/T" TargetMode="External" /><Relationship Id="rId241" Type="http://schemas.openxmlformats.org/officeDocument/2006/relationships/hyperlink" Target="https://podminky.urs.cz/item/CS_URS_2024_02/766621602" TargetMode="External" /><Relationship Id="rId242" Type="http://schemas.openxmlformats.org/officeDocument/2006/relationships/hyperlink" Target="https://podminky.urs.cz/item/CS_URS_2024_02/766660181" TargetMode="External" /><Relationship Id="rId243" Type="http://schemas.openxmlformats.org/officeDocument/2006/relationships/hyperlink" Target="https://podminky.urs.cz/item/CS_URS_2024_02/766660191" TargetMode="External" /><Relationship Id="rId244" Type="http://schemas.openxmlformats.org/officeDocument/2006/relationships/hyperlink" Target="https://podminky.urs.cz/item/CS_URS_2024_02/766660312" TargetMode="External" /><Relationship Id="rId245" Type="http://schemas.openxmlformats.org/officeDocument/2006/relationships/hyperlink" Target="https://podminky.urs.cz/item/CS_URS_2024_02/766660381" TargetMode="External" /><Relationship Id="rId246" Type="http://schemas.openxmlformats.org/officeDocument/2006/relationships/hyperlink" Target="https://podminky.urs.cz/item/CS_URS_2024_02/766660939" TargetMode="External" /><Relationship Id="rId247" Type="http://schemas.openxmlformats.org/officeDocument/2006/relationships/hyperlink" Target="https://podminky.urs.cz/item/CS_URS_2024_02/766662912" TargetMode="External" /><Relationship Id="rId248" Type="http://schemas.openxmlformats.org/officeDocument/2006/relationships/hyperlink" Target="https://podminky.urs.cz/item/CS_URS_2024_02/766663962" TargetMode="External" /><Relationship Id="rId249" Type="http://schemas.openxmlformats.org/officeDocument/2006/relationships/hyperlink" Target="https://podminky.urs.cz/item/CS_URS_2024_02/766663991" TargetMode="External" /><Relationship Id="rId250" Type="http://schemas.openxmlformats.org/officeDocument/2006/relationships/hyperlink" Target="https://podminky.urs.cz/item/CS_URS_2024_02/766682111" TargetMode="External" /><Relationship Id="rId251" Type="http://schemas.openxmlformats.org/officeDocument/2006/relationships/hyperlink" Target="https://podminky.urs.cz/item/CS_URS_2024_02/766682111.1" TargetMode="External" /><Relationship Id="rId252" Type="http://schemas.openxmlformats.org/officeDocument/2006/relationships/hyperlink" Target="https://podminky.urs.cz/item/CS_URS_2024_02/766682211" TargetMode="External" /><Relationship Id="rId253" Type="http://schemas.openxmlformats.org/officeDocument/2006/relationships/hyperlink" Target="https://podminky.urs.cz/item/CS_URS_2024_02/998766311" TargetMode="External" /><Relationship Id="rId254" Type="http://schemas.openxmlformats.org/officeDocument/2006/relationships/hyperlink" Target="https://podminky.urs.cz/item/CS_URS_2024_02/771111011" TargetMode="External" /><Relationship Id="rId255" Type="http://schemas.openxmlformats.org/officeDocument/2006/relationships/hyperlink" Target="https://podminky.urs.cz/item/CS_URS_2024_02/771121011" TargetMode="External" /><Relationship Id="rId256" Type="http://schemas.openxmlformats.org/officeDocument/2006/relationships/hyperlink" Target="https://podminky.urs.cz/item/CS_URS_2024_02/771151011" TargetMode="External" /><Relationship Id="rId257" Type="http://schemas.openxmlformats.org/officeDocument/2006/relationships/hyperlink" Target="https://podminky.urs.cz/item/CS_URS_2024_02/771474113" TargetMode="External" /><Relationship Id="rId258" Type="http://schemas.openxmlformats.org/officeDocument/2006/relationships/hyperlink" Target="https://podminky.urs.cz/item/CS_URS_2024_02/771574416" TargetMode="External" /><Relationship Id="rId259" Type="http://schemas.openxmlformats.org/officeDocument/2006/relationships/hyperlink" Target="https://podminky.urs.cz/item/CS_URS_2024_02/771591112" TargetMode="External" /><Relationship Id="rId260" Type="http://schemas.openxmlformats.org/officeDocument/2006/relationships/hyperlink" Target="https://podminky.urs.cz/item/CS_URS_2024_02/771591264" TargetMode="External" /><Relationship Id="rId261" Type="http://schemas.openxmlformats.org/officeDocument/2006/relationships/hyperlink" Target="https://podminky.urs.cz/item/CS_URS_2024_02/998771311" TargetMode="External" /><Relationship Id="rId262" Type="http://schemas.openxmlformats.org/officeDocument/2006/relationships/hyperlink" Target="https://podminky.urs.cz/item/CS_URS_2024_02/776111112" TargetMode="External" /><Relationship Id="rId263" Type="http://schemas.openxmlformats.org/officeDocument/2006/relationships/hyperlink" Target="https://podminky.urs.cz/item/CS_URS_2024_02/776111311" TargetMode="External" /><Relationship Id="rId264" Type="http://schemas.openxmlformats.org/officeDocument/2006/relationships/hyperlink" Target="https://podminky.urs.cz/item/CS_URS_2024_02/776121112" TargetMode="External" /><Relationship Id="rId265" Type="http://schemas.openxmlformats.org/officeDocument/2006/relationships/hyperlink" Target="https://podminky.urs.cz/item/CS_URS_2024_02/776141112" TargetMode="External" /><Relationship Id="rId266" Type="http://schemas.openxmlformats.org/officeDocument/2006/relationships/hyperlink" Target="https://podminky.urs.cz/item/CS_URS_2024_02/776211111" TargetMode="External" /><Relationship Id="rId267" Type="http://schemas.openxmlformats.org/officeDocument/2006/relationships/hyperlink" Target="https://podminky.urs.cz/item/CS_URS_2024_02/776222111" TargetMode="External" /><Relationship Id="rId268" Type="http://schemas.openxmlformats.org/officeDocument/2006/relationships/hyperlink" Target="https://podminky.urs.cz/item/CS_URS_2024_02/776411211" TargetMode="External" /><Relationship Id="rId269" Type="http://schemas.openxmlformats.org/officeDocument/2006/relationships/hyperlink" Target="https://podminky.urs.cz/item/CS_URS_2024_02/776421111" TargetMode="External" /><Relationship Id="rId270" Type="http://schemas.openxmlformats.org/officeDocument/2006/relationships/hyperlink" Target="https://podminky.urs.cz/item/CS_URS_2024_02/776421711" TargetMode="External" /><Relationship Id="rId271" Type="http://schemas.openxmlformats.org/officeDocument/2006/relationships/hyperlink" Target="https://podminky.urs.cz/item/CS_URS_2024_02/998776311" TargetMode="External" /><Relationship Id="rId272" Type="http://schemas.openxmlformats.org/officeDocument/2006/relationships/hyperlink" Target="https://podminky.urs.cz/item/CS_URS_2024_02/781121011" TargetMode="External" /><Relationship Id="rId273" Type="http://schemas.openxmlformats.org/officeDocument/2006/relationships/hyperlink" Target="https://podminky.urs.cz/item/CS_URS_2024_02/781131112" TargetMode="External" /><Relationship Id="rId274" Type="http://schemas.openxmlformats.org/officeDocument/2006/relationships/hyperlink" Target="https://podminky.urs.cz/item/CS_URS_2024_02/781161021" TargetMode="External" /><Relationship Id="rId275" Type="http://schemas.openxmlformats.org/officeDocument/2006/relationships/hyperlink" Target="https://podminky.urs.cz/item/CS_URS_2024_02/781472218" TargetMode="External" /><Relationship Id="rId276" Type="http://schemas.openxmlformats.org/officeDocument/2006/relationships/hyperlink" Target="https://podminky.urs.cz/item/CS_URS_2024_02/998781311" TargetMode="External" /><Relationship Id="rId277" Type="http://schemas.openxmlformats.org/officeDocument/2006/relationships/hyperlink" Target="https://podminky.urs.cz/item/CS_URS_2024_02/783101203" TargetMode="External" /><Relationship Id="rId278" Type="http://schemas.openxmlformats.org/officeDocument/2006/relationships/hyperlink" Target="https://podminky.urs.cz/item/CS_URS_2024_02/783106805" TargetMode="External" /><Relationship Id="rId279" Type="http://schemas.openxmlformats.org/officeDocument/2006/relationships/hyperlink" Target="https://podminky.urs.cz/item/CS_URS_2024_02/783113121" TargetMode="External" /><Relationship Id="rId280" Type="http://schemas.openxmlformats.org/officeDocument/2006/relationships/hyperlink" Target="https://podminky.urs.cz/item/CS_URS_2024_02/783122131" TargetMode="External" /><Relationship Id="rId281" Type="http://schemas.openxmlformats.org/officeDocument/2006/relationships/hyperlink" Target="https://podminky.urs.cz/item/CS_URS_2024_02/783164101" TargetMode="External" /><Relationship Id="rId282" Type="http://schemas.openxmlformats.org/officeDocument/2006/relationships/hyperlink" Target="https://podminky.urs.cz/item/CS_URS_2024_02/783167101" TargetMode="External" /><Relationship Id="rId283" Type="http://schemas.openxmlformats.org/officeDocument/2006/relationships/hyperlink" Target="https://podminky.urs.cz/item/CS_URS_2024_02/783168211" TargetMode="External" /><Relationship Id="rId284" Type="http://schemas.openxmlformats.org/officeDocument/2006/relationships/hyperlink" Target="https://podminky.urs.cz/item/CS_URS_2024_02/783314201" TargetMode="External" /><Relationship Id="rId285" Type="http://schemas.openxmlformats.org/officeDocument/2006/relationships/hyperlink" Target="https://podminky.urs.cz/item/CS_URS_2024_02/784121001" TargetMode="External" /><Relationship Id="rId286" Type="http://schemas.openxmlformats.org/officeDocument/2006/relationships/hyperlink" Target="https://podminky.urs.cz/item/CS_URS_2024_02/784181131" TargetMode="External" /><Relationship Id="rId287" Type="http://schemas.openxmlformats.org/officeDocument/2006/relationships/hyperlink" Target="https://podminky.urs.cz/item/CS_URS_2024_02/784331001" TargetMode="External" /><Relationship Id="rId288" Type="http://schemas.openxmlformats.org/officeDocument/2006/relationships/hyperlink" Target="https://podminky.urs.cz/item/CS_URS_2024_02/HZS1301" TargetMode="External" /><Relationship Id="rId2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5000" TargetMode="External" /><Relationship Id="rId2" Type="http://schemas.openxmlformats.org/officeDocument/2006/relationships/hyperlink" Target="https://podminky.urs.cz/item/CS_URS_2024_02/622135090" TargetMode="External" /><Relationship Id="rId3" Type="http://schemas.openxmlformats.org/officeDocument/2006/relationships/hyperlink" Target="https://podminky.urs.cz/item/CS_URS_2024_02/622311121" TargetMode="External" /><Relationship Id="rId4" Type="http://schemas.openxmlformats.org/officeDocument/2006/relationships/hyperlink" Target="https://podminky.urs.cz/item/CS_URS_2024_02/622325113" TargetMode="External" /><Relationship Id="rId5" Type="http://schemas.openxmlformats.org/officeDocument/2006/relationships/hyperlink" Target="https://podminky.urs.cz/item/CS_URS_2024_02/941111131" TargetMode="External" /><Relationship Id="rId6" Type="http://schemas.openxmlformats.org/officeDocument/2006/relationships/hyperlink" Target="https://podminky.urs.cz/item/CS_URS_2024_02/941111231" TargetMode="External" /><Relationship Id="rId7" Type="http://schemas.openxmlformats.org/officeDocument/2006/relationships/hyperlink" Target="https://podminky.urs.cz/item/CS_URS_2024_02/941111831" TargetMode="External" /><Relationship Id="rId8" Type="http://schemas.openxmlformats.org/officeDocument/2006/relationships/hyperlink" Target="https://podminky.urs.cz/item/CS_URS_2024_02/944511111" TargetMode="External" /><Relationship Id="rId9" Type="http://schemas.openxmlformats.org/officeDocument/2006/relationships/hyperlink" Target="https://podminky.urs.cz/item/CS_URS_2024_02/944511211" TargetMode="External" /><Relationship Id="rId10" Type="http://schemas.openxmlformats.org/officeDocument/2006/relationships/hyperlink" Target="https://podminky.urs.cz/item/CS_URS_2024_02/944511811" TargetMode="External" /><Relationship Id="rId11" Type="http://schemas.openxmlformats.org/officeDocument/2006/relationships/hyperlink" Target="https://podminky.urs.cz/item/CS_URS_2024_02/976027231" TargetMode="External" /><Relationship Id="rId12" Type="http://schemas.openxmlformats.org/officeDocument/2006/relationships/hyperlink" Target="https://podminky.urs.cz/item/CS_URS_2024_02/978019391" TargetMode="External" /><Relationship Id="rId13" Type="http://schemas.openxmlformats.org/officeDocument/2006/relationships/hyperlink" Target="https://podminky.urs.cz/item/CS_URS_2024_02/985223322" TargetMode="External" /><Relationship Id="rId14" Type="http://schemas.openxmlformats.org/officeDocument/2006/relationships/hyperlink" Target="https://podminky.urs.cz/item/CS_URS_2024_02/997013211" TargetMode="External" /><Relationship Id="rId15" Type="http://schemas.openxmlformats.org/officeDocument/2006/relationships/hyperlink" Target="https://podminky.urs.cz/item/CS_URS_2024_02/997013501" TargetMode="External" /><Relationship Id="rId16" Type="http://schemas.openxmlformats.org/officeDocument/2006/relationships/hyperlink" Target="https://podminky.urs.cz/item/CS_URS_2024_02/997013509" TargetMode="External" /><Relationship Id="rId17" Type="http://schemas.openxmlformats.org/officeDocument/2006/relationships/hyperlink" Target="https://podminky.urs.cz/item/CS_URS_2024_02/997013631" TargetMode="External" /><Relationship Id="rId18" Type="http://schemas.openxmlformats.org/officeDocument/2006/relationships/hyperlink" Target="https://podminky.urs.cz/item/CS_URS_2024_02/998018001" TargetMode="External" /><Relationship Id="rId19" Type="http://schemas.openxmlformats.org/officeDocument/2006/relationships/hyperlink" Target="https://podminky.urs.cz/item/CS_URS_2024_02/767161814" TargetMode="External" /><Relationship Id="rId20" Type="http://schemas.openxmlformats.org/officeDocument/2006/relationships/hyperlink" Target="https://podminky.urs.cz/item/CS_URS_2024_02/767163112" TargetMode="External" /><Relationship Id="rId21" Type="http://schemas.openxmlformats.org/officeDocument/2006/relationships/hyperlink" Target="https://podminky.urs.cz/item/CS_URS_2024_02/998767311" TargetMode="External" /><Relationship Id="rId22" Type="http://schemas.openxmlformats.org/officeDocument/2006/relationships/hyperlink" Target="https://podminky.urs.cz/item/CS_URS_2024_02/781121015" TargetMode="External" /><Relationship Id="rId23" Type="http://schemas.openxmlformats.org/officeDocument/2006/relationships/hyperlink" Target="https://podminky.urs.cz/item/CS_URS_2024_02/781131112" TargetMode="External" /><Relationship Id="rId24" Type="http://schemas.openxmlformats.org/officeDocument/2006/relationships/hyperlink" Target="https://podminky.urs.cz/item/CS_URS_2024_02/781131264" TargetMode="External" /><Relationship Id="rId25" Type="http://schemas.openxmlformats.org/officeDocument/2006/relationships/hyperlink" Target="https://podminky.urs.cz/item/CS_URS_2024_02/772521150" TargetMode="External" /><Relationship Id="rId26" Type="http://schemas.openxmlformats.org/officeDocument/2006/relationships/hyperlink" Target="https://podminky.urs.cz/item/CS_URS_2024_02/998772311" TargetMode="External" /><Relationship Id="rId27" Type="http://schemas.openxmlformats.org/officeDocument/2006/relationships/hyperlink" Target="https://podminky.urs.cz/item/CS_URS_2024_02/783301311" TargetMode="External" /><Relationship Id="rId28" Type="http://schemas.openxmlformats.org/officeDocument/2006/relationships/hyperlink" Target="https://podminky.urs.cz/item/CS_URS_2024_02/783314205" TargetMode="External" /><Relationship Id="rId29" Type="http://schemas.openxmlformats.org/officeDocument/2006/relationships/hyperlink" Target="https://podminky.urs.cz/item/CS_URS_2024_02/783315105" TargetMode="External" /><Relationship Id="rId30" Type="http://schemas.openxmlformats.org/officeDocument/2006/relationships/hyperlink" Target="https://podminky.urs.cz/item/CS_URS_2024_02/783317107" TargetMode="External" /><Relationship Id="rId31" Type="http://schemas.openxmlformats.org/officeDocument/2006/relationships/hyperlink" Target="https://podminky.urs.cz/item/CS_URS_2024_02/783823167" TargetMode="External" /><Relationship Id="rId32" Type="http://schemas.openxmlformats.org/officeDocument/2006/relationships/hyperlink" Target="https://podminky.urs.cz/item/CS_URS_2024_02/783827447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13274000" TargetMode="External" /><Relationship Id="rId3" Type="http://schemas.openxmlformats.org/officeDocument/2006/relationships/hyperlink" Target="https://podminky.urs.cz/item/CS_URS_2024_02/013284000" TargetMode="External" /><Relationship Id="rId4" Type="http://schemas.openxmlformats.org/officeDocument/2006/relationships/hyperlink" Target="https://podminky.urs.cz/item/CS_URS_2024_02/032903000" TargetMode="External" /><Relationship Id="rId5" Type="http://schemas.openxmlformats.org/officeDocument/2006/relationships/hyperlink" Target="https://podminky.urs.cz/item/CS_URS_2024_02/034203000" TargetMode="External" /><Relationship Id="rId6" Type="http://schemas.openxmlformats.org/officeDocument/2006/relationships/hyperlink" Target="https://podminky.urs.cz/item/CS_URS_2024_02/039103000" TargetMode="External" /><Relationship Id="rId7" Type="http://schemas.openxmlformats.org/officeDocument/2006/relationships/hyperlink" Target="https://podminky.urs.cz/item/CS_URS_2024_02/045203000" TargetMode="External" /><Relationship Id="rId8" Type="http://schemas.openxmlformats.org/officeDocument/2006/relationships/hyperlink" Target="https://podminky.urs.cz/item/CS_URS_2024_02/045303000" TargetMode="External" /><Relationship Id="rId9" Type="http://schemas.openxmlformats.org/officeDocument/2006/relationships/hyperlink" Target="https://podminky.urs.cz/item/CS_URS_2024_02/063603000" TargetMode="External" /><Relationship Id="rId10" Type="http://schemas.openxmlformats.org/officeDocument/2006/relationships/hyperlink" Target="https://podminky.urs.cz/item/CS_URS_2024_02/065002000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240026a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ZMĚNA ČÁSTI DOKONČENÉ STAVBY Č.P. 814 - OLOMOUC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Metropolitní kapitula u svatého Václava v Olomouci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INTEGRAPLAN v.o.s.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'SO01 - Stavební úpravy vn...'!J30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'SO01 - Stavební úpravy vn...'!P111</f>
        <v>0</v>
      </c>
      <c r="AV55" s="123">
        <f>'SO01 - Stavební úpravy vn...'!J33</f>
        <v>0</v>
      </c>
      <c r="AW55" s="123">
        <f>'SO01 - Stavební úpravy vn...'!J34</f>
        <v>0</v>
      </c>
      <c r="AX55" s="123">
        <f>'SO01 - Stavební úpravy vn...'!J35</f>
        <v>0</v>
      </c>
      <c r="AY55" s="123">
        <f>'SO01 - Stavební úpravy vn...'!J36</f>
        <v>0</v>
      </c>
      <c r="AZ55" s="123">
        <f>'SO01 - Stavební úpravy vn...'!F33</f>
        <v>0</v>
      </c>
      <c r="BA55" s="123">
        <f>'SO01 - Stavební úpravy vn...'!F34</f>
        <v>0</v>
      </c>
      <c r="BB55" s="123">
        <f>'SO01 - Stavební úpravy vn...'!F35</f>
        <v>0</v>
      </c>
      <c r="BC55" s="123">
        <f>'SO01 - Stavební úpravy vn...'!F36</f>
        <v>0</v>
      </c>
      <c r="BD55" s="125">
        <f>'SO01 - Stavební úpravy vn...'!F37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'SO02 - Hradební  zeď'!J30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'SO02 - Hradební  zeď'!P88</f>
        <v>0</v>
      </c>
      <c r="AV56" s="123">
        <f>'SO02 - Hradební  zeď'!J33</f>
        <v>0</v>
      </c>
      <c r="AW56" s="123">
        <f>'SO02 - Hradební  zeď'!J34</f>
        <v>0</v>
      </c>
      <c r="AX56" s="123">
        <f>'SO02 - Hradební  zeď'!J35</f>
        <v>0</v>
      </c>
      <c r="AY56" s="123">
        <f>'SO02 - Hradební  zeď'!J36</f>
        <v>0</v>
      </c>
      <c r="AZ56" s="123">
        <f>'SO02 - Hradební  zeď'!F33</f>
        <v>0</v>
      </c>
      <c r="BA56" s="123">
        <f>'SO02 - Hradební  zeď'!F34</f>
        <v>0</v>
      </c>
      <c r="BB56" s="123">
        <f>'SO02 - Hradební  zeď'!F35</f>
        <v>0</v>
      </c>
      <c r="BC56" s="123">
        <f>'SO02 - Hradební  zeď'!F36</f>
        <v>0</v>
      </c>
      <c r="BD56" s="125">
        <f>'SO02 - Hradební  zeď'!F37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 - Vedlejší rozpočtové...'!J30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7">
        <v>0</v>
      </c>
      <c r="AT57" s="128">
        <f>ROUND(SUM(AV57:AW57),2)</f>
        <v>0</v>
      </c>
      <c r="AU57" s="129">
        <f>'VRN - Vedlejší rozpočtové...'!P84</f>
        <v>0</v>
      </c>
      <c r="AV57" s="128">
        <f>'VRN - Vedlejší rozpočtové...'!J33</f>
        <v>0</v>
      </c>
      <c r="AW57" s="128">
        <f>'VRN - Vedlejší rozpočtové...'!J34</f>
        <v>0</v>
      </c>
      <c r="AX57" s="128">
        <f>'VRN - Vedlejší rozpočtové...'!J35</f>
        <v>0</v>
      </c>
      <c r="AY57" s="128">
        <f>'VRN - Vedlejší rozpočtové...'!J36</f>
        <v>0</v>
      </c>
      <c r="AZ57" s="128">
        <f>'VRN - Vedlejší rozpočtové...'!F33</f>
        <v>0</v>
      </c>
      <c r="BA57" s="128">
        <f>'VRN - Vedlejší rozpočtové...'!F34</f>
        <v>0</v>
      </c>
      <c r="BB57" s="128">
        <f>'VRN - Vedlejší rozpočtové...'!F35</f>
        <v>0</v>
      </c>
      <c r="BC57" s="128">
        <f>'VRN - Vedlejší rozpočtové...'!F36</f>
        <v>0</v>
      </c>
      <c r="BD57" s="130">
        <f>'VRN - Vedlejší rozpočtové...'!F37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VD/EmfntzpYLcuKMSoeOdVoYhODHjGG807m4lFp6yqn66nV5JnF6xTlQw25/yBqINNrvqIgV4eYUndTVRj1Bxw==" hashValue="myG9V7FjMQ4FAfWC5GikIg1nJqJEIZuGWUv/tAsjRL8j7dRscbTjCyzRYN6FwbrXeH2QznKsK3sco+GX7ZV2p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1 - Stavební úpravy vn...'!C2" display="/"/>
    <hyperlink ref="A56" location="'SO02 - Hradební  zeď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ROUND(J111,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ROUND((SUM(BE111:BE2051)),  2)</f>
        <v>0</v>
      </c>
      <c r="G33" s="41"/>
      <c r="H33" s="41"/>
      <c r="I33" s="151">
        <v>0.20999999999999999</v>
      </c>
      <c r="J33" s="150">
        <f>ROUND(((SUM(BE111:BE2051))*I33),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ROUND((SUM(BF111:BF2051)),  2)</f>
        <v>0</v>
      </c>
      <c r="G34" s="41"/>
      <c r="H34" s="41"/>
      <c r="I34" s="151">
        <v>0.12</v>
      </c>
      <c r="J34" s="150">
        <f>ROUND(((SUM(BF111:BF2051))*I34),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ROUND((SUM(BG111:BG2051)),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ROUND((SUM(BH111:BH2051)),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ROUND((SUM(BI111:BI2051)),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SO01 - Stavební úpravy vnitřních prostor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J111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J112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J113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J221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J305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J315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J549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J640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J654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107</v>
      </c>
      <c r="E68" s="171"/>
      <c r="F68" s="171"/>
      <c r="G68" s="171"/>
      <c r="H68" s="171"/>
      <c r="I68" s="171"/>
      <c r="J68" s="172">
        <f>J657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108</v>
      </c>
      <c r="E69" s="177"/>
      <c r="F69" s="177"/>
      <c r="G69" s="177"/>
      <c r="H69" s="177"/>
      <c r="I69" s="177"/>
      <c r="J69" s="178">
        <f>J658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109</v>
      </c>
      <c r="E70" s="177"/>
      <c r="F70" s="177"/>
      <c r="G70" s="177"/>
      <c r="H70" s="177"/>
      <c r="I70" s="177"/>
      <c r="J70" s="178">
        <f>J710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110</v>
      </c>
      <c r="E71" s="177"/>
      <c r="F71" s="177"/>
      <c r="G71" s="177"/>
      <c r="H71" s="177"/>
      <c r="I71" s="177"/>
      <c r="J71" s="178">
        <f>J818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111</v>
      </c>
      <c r="E72" s="177"/>
      <c r="F72" s="177"/>
      <c r="G72" s="177"/>
      <c r="H72" s="177"/>
      <c r="I72" s="177"/>
      <c r="J72" s="178">
        <f>J852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112</v>
      </c>
      <c r="E73" s="177"/>
      <c r="F73" s="177"/>
      <c r="G73" s="177"/>
      <c r="H73" s="177"/>
      <c r="I73" s="177"/>
      <c r="J73" s="178">
        <f>J914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113</v>
      </c>
      <c r="E74" s="177"/>
      <c r="F74" s="177"/>
      <c r="G74" s="177"/>
      <c r="H74" s="177"/>
      <c r="I74" s="177"/>
      <c r="J74" s="178">
        <f>J951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114</v>
      </c>
      <c r="E75" s="177"/>
      <c r="F75" s="177"/>
      <c r="G75" s="177"/>
      <c r="H75" s="177"/>
      <c r="I75" s="177"/>
      <c r="J75" s="178">
        <f>J969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115</v>
      </c>
      <c r="E76" s="177"/>
      <c r="F76" s="177"/>
      <c r="G76" s="177"/>
      <c r="H76" s="177"/>
      <c r="I76" s="177"/>
      <c r="J76" s="178">
        <f>J1098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116</v>
      </c>
      <c r="E77" s="177"/>
      <c r="F77" s="177"/>
      <c r="G77" s="177"/>
      <c r="H77" s="177"/>
      <c r="I77" s="177"/>
      <c r="J77" s="178">
        <f>J1114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117</v>
      </c>
      <c r="E78" s="177"/>
      <c r="F78" s="177"/>
      <c r="G78" s="177"/>
      <c r="H78" s="177"/>
      <c r="I78" s="177"/>
      <c r="J78" s="178">
        <f>J1128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118</v>
      </c>
      <c r="E79" s="177"/>
      <c r="F79" s="177"/>
      <c r="G79" s="177"/>
      <c r="H79" s="177"/>
      <c r="I79" s="177"/>
      <c r="J79" s="178">
        <f>J1161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119</v>
      </c>
      <c r="E80" s="177"/>
      <c r="F80" s="177"/>
      <c r="G80" s="177"/>
      <c r="H80" s="177"/>
      <c r="I80" s="177"/>
      <c r="J80" s="178">
        <f>J1199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4"/>
      <c r="C81" s="175"/>
      <c r="D81" s="176" t="s">
        <v>120</v>
      </c>
      <c r="E81" s="177"/>
      <c r="F81" s="177"/>
      <c r="G81" s="177"/>
      <c r="H81" s="177"/>
      <c r="I81" s="177"/>
      <c r="J81" s="178">
        <f>J1242</f>
        <v>0</v>
      </c>
      <c r="K81" s="175"/>
      <c r="L81" s="17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4"/>
      <c r="C82" s="175"/>
      <c r="D82" s="176" t="s">
        <v>121</v>
      </c>
      <c r="E82" s="177"/>
      <c r="F82" s="177"/>
      <c r="G82" s="177"/>
      <c r="H82" s="177"/>
      <c r="I82" s="177"/>
      <c r="J82" s="178">
        <f>J1267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4"/>
      <c r="C83" s="175"/>
      <c r="D83" s="176" t="s">
        <v>122</v>
      </c>
      <c r="E83" s="177"/>
      <c r="F83" s="177"/>
      <c r="G83" s="177"/>
      <c r="H83" s="177"/>
      <c r="I83" s="177"/>
      <c r="J83" s="178">
        <f>J1272</f>
        <v>0</v>
      </c>
      <c r="K83" s="175"/>
      <c r="L83" s="17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4"/>
      <c r="C84" s="175"/>
      <c r="D84" s="176" t="s">
        <v>123</v>
      </c>
      <c r="E84" s="177"/>
      <c r="F84" s="177"/>
      <c r="G84" s="177"/>
      <c r="H84" s="177"/>
      <c r="I84" s="177"/>
      <c r="J84" s="178">
        <f>J1480</f>
        <v>0</v>
      </c>
      <c r="K84" s="175"/>
      <c r="L84" s="17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4"/>
      <c r="C85" s="175"/>
      <c r="D85" s="176" t="s">
        <v>124</v>
      </c>
      <c r="E85" s="177"/>
      <c r="F85" s="177"/>
      <c r="G85" s="177"/>
      <c r="H85" s="177"/>
      <c r="I85" s="177"/>
      <c r="J85" s="178">
        <f>J1523</f>
        <v>0</v>
      </c>
      <c r="K85" s="175"/>
      <c r="L85" s="17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4"/>
      <c r="C86" s="175"/>
      <c r="D86" s="176" t="s">
        <v>125</v>
      </c>
      <c r="E86" s="177"/>
      <c r="F86" s="177"/>
      <c r="G86" s="177"/>
      <c r="H86" s="177"/>
      <c r="I86" s="177"/>
      <c r="J86" s="178">
        <f>J1670</f>
        <v>0</v>
      </c>
      <c r="K86" s="175"/>
      <c r="L86" s="17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4"/>
      <c r="C87" s="175"/>
      <c r="D87" s="176" t="s">
        <v>126</v>
      </c>
      <c r="E87" s="177"/>
      <c r="F87" s="177"/>
      <c r="G87" s="177"/>
      <c r="H87" s="177"/>
      <c r="I87" s="177"/>
      <c r="J87" s="178">
        <f>J1744</f>
        <v>0</v>
      </c>
      <c r="K87" s="175"/>
      <c r="L87" s="17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4"/>
      <c r="C88" s="175"/>
      <c r="D88" s="176" t="s">
        <v>127</v>
      </c>
      <c r="E88" s="177"/>
      <c r="F88" s="177"/>
      <c r="G88" s="177"/>
      <c r="H88" s="177"/>
      <c r="I88" s="177"/>
      <c r="J88" s="178">
        <f>J1846</f>
        <v>0</v>
      </c>
      <c r="K88" s="175"/>
      <c r="L88" s="17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4"/>
      <c r="C89" s="175"/>
      <c r="D89" s="176" t="s">
        <v>128</v>
      </c>
      <c r="E89" s="177"/>
      <c r="F89" s="177"/>
      <c r="G89" s="177"/>
      <c r="H89" s="177"/>
      <c r="I89" s="177"/>
      <c r="J89" s="178">
        <f>J1887</f>
        <v>0</v>
      </c>
      <c r="K89" s="175"/>
      <c r="L89" s="17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4"/>
      <c r="C90" s="175"/>
      <c r="D90" s="176" t="s">
        <v>129</v>
      </c>
      <c r="E90" s="177"/>
      <c r="F90" s="177"/>
      <c r="G90" s="177"/>
      <c r="H90" s="177"/>
      <c r="I90" s="177"/>
      <c r="J90" s="178">
        <f>J1964</f>
        <v>0</v>
      </c>
      <c r="K90" s="175"/>
      <c r="L90" s="17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9" customFormat="1" ht="24.96" customHeight="1">
      <c r="A91" s="9"/>
      <c r="B91" s="168"/>
      <c r="C91" s="169"/>
      <c r="D91" s="170" t="s">
        <v>130</v>
      </c>
      <c r="E91" s="171"/>
      <c r="F91" s="171"/>
      <c r="G91" s="171"/>
      <c r="H91" s="171"/>
      <c r="I91" s="171"/>
      <c r="J91" s="172">
        <f>J2046</f>
        <v>0</v>
      </c>
      <c r="K91" s="169"/>
      <c r="L91" s="173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2" customFormat="1" ht="21.84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7" s="2" customFormat="1" ht="6.96" customHeight="1">
      <c r="A97" s="41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4.96" customHeight="1">
      <c r="A98" s="41"/>
      <c r="B98" s="42"/>
      <c r="C98" s="26" t="s">
        <v>131</v>
      </c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3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16</v>
      </c>
      <c r="D100" s="43"/>
      <c r="E100" s="43"/>
      <c r="F100" s="43"/>
      <c r="G100" s="43"/>
      <c r="H100" s="43"/>
      <c r="I100" s="43"/>
      <c r="J100" s="43"/>
      <c r="K100" s="43"/>
      <c r="L100" s="13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163" t="str">
        <f>E7</f>
        <v>ZMĚNA ČÁSTI DOKONČENÉ STAVBY Č.P. 814 - OLOMOUC</v>
      </c>
      <c r="F101" s="35"/>
      <c r="G101" s="35"/>
      <c r="H101" s="35"/>
      <c r="I101" s="43"/>
      <c r="J101" s="43"/>
      <c r="K101" s="43"/>
      <c r="L101" s="13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93</v>
      </c>
      <c r="D102" s="43"/>
      <c r="E102" s="43"/>
      <c r="F102" s="43"/>
      <c r="G102" s="43"/>
      <c r="H102" s="43"/>
      <c r="I102" s="43"/>
      <c r="J102" s="43"/>
      <c r="K102" s="43"/>
      <c r="L102" s="13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72" t="str">
        <f>E9</f>
        <v>SO01 - Stavební úpravy vnitřních prostor</v>
      </c>
      <c r="F103" s="43"/>
      <c r="G103" s="43"/>
      <c r="H103" s="43"/>
      <c r="I103" s="43"/>
      <c r="J103" s="43"/>
      <c r="K103" s="43"/>
      <c r="L103" s="13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3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5" t="s">
        <v>21</v>
      </c>
      <c r="D105" s="43"/>
      <c r="E105" s="43"/>
      <c r="F105" s="30" t="str">
        <f>F12</f>
        <v xml:space="preserve"> </v>
      </c>
      <c r="G105" s="43"/>
      <c r="H105" s="43"/>
      <c r="I105" s="35" t="s">
        <v>23</v>
      </c>
      <c r="J105" s="75" t="str">
        <f>IF(J12="","",J12)</f>
        <v>21. 7. 2024</v>
      </c>
      <c r="K105" s="43"/>
      <c r="L105" s="13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3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5.15" customHeight="1">
      <c r="A107" s="41"/>
      <c r="B107" s="42"/>
      <c r="C107" s="35" t="s">
        <v>25</v>
      </c>
      <c r="D107" s="43"/>
      <c r="E107" s="43"/>
      <c r="F107" s="30" t="str">
        <f>E15</f>
        <v>Metropolitní kapitula u svatého Václava v Olomouci</v>
      </c>
      <c r="G107" s="43"/>
      <c r="H107" s="43"/>
      <c r="I107" s="35" t="s">
        <v>33</v>
      </c>
      <c r="J107" s="39" t="str">
        <f>E21</f>
        <v>INTEGRAPLAN v.o.s.</v>
      </c>
      <c r="K107" s="43"/>
      <c r="L107" s="13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5.15" customHeight="1">
      <c r="A108" s="41"/>
      <c r="B108" s="42"/>
      <c r="C108" s="35" t="s">
        <v>31</v>
      </c>
      <c r="D108" s="43"/>
      <c r="E108" s="43"/>
      <c r="F108" s="30" t="str">
        <f>IF(E18="","",E18)</f>
        <v>Vyplň údaj</v>
      </c>
      <c r="G108" s="43"/>
      <c r="H108" s="43"/>
      <c r="I108" s="35" t="s">
        <v>38</v>
      </c>
      <c r="J108" s="39" t="str">
        <f>E24</f>
        <v xml:space="preserve"> </v>
      </c>
      <c r="K108" s="43"/>
      <c r="L108" s="13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0.32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37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11" customFormat="1" ht="29.28" customHeight="1">
      <c r="A110" s="180"/>
      <c r="B110" s="181"/>
      <c r="C110" s="182" t="s">
        <v>132</v>
      </c>
      <c r="D110" s="183" t="s">
        <v>60</v>
      </c>
      <c r="E110" s="183" t="s">
        <v>56</v>
      </c>
      <c r="F110" s="183" t="s">
        <v>57</v>
      </c>
      <c r="G110" s="183" t="s">
        <v>133</v>
      </c>
      <c r="H110" s="183" t="s">
        <v>134</v>
      </c>
      <c r="I110" s="183" t="s">
        <v>135</v>
      </c>
      <c r="J110" s="183" t="s">
        <v>97</v>
      </c>
      <c r="K110" s="184" t="s">
        <v>136</v>
      </c>
      <c r="L110" s="185"/>
      <c r="M110" s="95" t="s">
        <v>19</v>
      </c>
      <c r="N110" s="96" t="s">
        <v>45</v>
      </c>
      <c r="O110" s="96" t="s">
        <v>137</v>
      </c>
      <c r="P110" s="96" t="s">
        <v>138</v>
      </c>
      <c r="Q110" s="96" t="s">
        <v>139</v>
      </c>
      <c r="R110" s="96" t="s">
        <v>140</v>
      </c>
      <c r="S110" s="96" t="s">
        <v>141</v>
      </c>
      <c r="T110" s="97" t="s">
        <v>142</v>
      </c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</row>
    <row r="111" s="2" customFormat="1" ht="22.8" customHeight="1">
      <c r="A111" s="41"/>
      <c r="B111" s="42"/>
      <c r="C111" s="102" t="s">
        <v>143</v>
      </c>
      <c r="D111" s="43"/>
      <c r="E111" s="43"/>
      <c r="F111" s="43"/>
      <c r="G111" s="43"/>
      <c r="H111" s="43"/>
      <c r="I111" s="43"/>
      <c r="J111" s="186">
        <f>BK111</f>
        <v>0</v>
      </c>
      <c r="K111" s="43"/>
      <c r="L111" s="47"/>
      <c r="M111" s="98"/>
      <c r="N111" s="187"/>
      <c r="O111" s="99"/>
      <c r="P111" s="188">
        <f>P112+P657+P2046</f>
        <v>0</v>
      </c>
      <c r="Q111" s="99"/>
      <c r="R111" s="188">
        <f>R112+R657+R2046</f>
        <v>179.82407273659999</v>
      </c>
      <c r="S111" s="99"/>
      <c r="T111" s="189">
        <f>T112+T657+T2046</f>
        <v>78.401025370000013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74</v>
      </c>
      <c r="AU111" s="20" t="s">
        <v>98</v>
      </c>
      <c r="BK111" s="190">
        <f>BK112+BK657+BK2046</f>
        <v>0</v>
      </c>
    </row>
    <row r="112" s="12" customFormat="1" ht="25.92" customHeight="1">
      <c r="A112" s="12"/>
      <c r="B112" s="191"/>
      <c r="C112" s="192"/>
      <c r="D112" s="193" t="s">
        <v>74</v>
      </c>
      <c r="E112" s="194" t="s">
        <v>144</v>
      </c>
      <c r="F112" s="194" t="s">
        <v>145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P113+P221+P305+P315+P549+P640+P654</f>
        <v>0</v>
      </c>
      <c r="Q112" s="199"/>
      <c r="R112" s="200">
        <f>R113+R221+R305+R315+R549+R640+R654</f>
        <v>168.75901160999999</v>
      </c>
      <c r="S112" s="199"/>
      <c r="T112" s="201">
        <f>T113+T221+T305+T315+T549+T640+T654</f>
        <v>76.180396000000016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83</v>
      </c>
      <c r="AT112" s="203" t="s">
        <v>74</v>
      </c>
      <c r="AU112" s="203" t="s">
        <v>75</v>
      </c>
      <c r="AY112" s="202" t="s">
        <v>146</v>
      </c>
      <c r="BK112" s="204">
        <f>BK113+BK221+BK305+BK315+BK549+BK640+BK654</f>
        <v>0</v>
      </c>
    </row>
    <row r="113" s="12" customFormat="1" ht="22.8" customHeight="1">
      <c r="A113" s="12"/>
      <c r="B113" s="191"/>
      <c r="C113" s="192"/>
      <c r="D113" s="193" t="s">
        <v>74</v>
      </c>
      <c r="E113" s="205" t="s">
        <v>83</v>
      </c>
      <c r="F113" s="205" t="s">
        <v>147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SUM(P114:P220)</f>
        <v>0</v>
      </c>
      <c r="Q113" s="199"/>
      <c r="R113" s="200">
        <f>SUM(R114:R220)</f>
        <v>21.199999999999999</v>
      </c>
      <c r="S113" s="199"/>
      <c r="T113" s="201">
        <f>SUM(T114:T220)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83</v>
      </c>
      <c r="AT113" s="203" t="s">
        <v>74</v>
      </c>
      <c r="AU113" s="203" t="s">
        <v>83</v>
      </c>
      <c r="AY113" s="202" t="s">
        <v>146</v>
      </c>
      <c r="BK113" s="204">
        <f>SUM(BK114:BK220)</f>
        <v>0</v>
      </c>
    </row>
    <row r="114" s="2" customFormat="1" ht="16.5" customHeight="1">
      <c r="A114" s="41"/>
      <c r="B114" s="42"/>
      <c r="C114" s="207" t="s">
        <v>83</v>
      </c>
      <c r="D114" s="207" t="s">
        <v>148</v>
      </c>
      <c r="E114" s="208" t="s">
        <v>149</v>
      </c>
      <c r="F114" s="209" t="s">
        <v>150</v>
      </c>
      <c r="G114" s="210" t="s">
        <v>151</v>
      </c>
      <c r="H114" s="211">
        <v>13.18</v>
      </c>
      <c r="I114" s="212"/>
      <c r="J114" s="213">
        <f>ROUND(I114*H114,2)</f>
        <v>0</v>
      </c>
      <c r="K114" s="209" t="s">
        <v>152</v>
      </c>
      <c r="L114" s="47"/>
      <c r="M114" s="214" t="s">
        <v>19</v>
      </c>
      <c r="N114" s="215" t="s">
        <v>46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153</v>
      </c>
      <c r="AT114" s="218" t="s">
        <v>148</v>
      </c>
      <c r="AU114" s="218" t="s">
        <v>85</v>
      </c>
      <c r="AY114" s="20" t="s">
        <v>146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83</v>
      </c>
      <c r="BK114" s="219">
        <f>ROUND(I114*H114,2)</f>
        <v>0</v>
      </c>
      <c r="BL114" s="20" t="s">
        <v>153</v>
      </c>
      <c r="BM114" s="218" t="s">
        <v>154</v>
      </c>
    </row>
    <row r="115" s="2" customFormat="1">
      <c r="A115" s="41"/>
      <c r="B115" s="42"/>
      <c r="C115" s="43"/>
      <c r="D115" s="220" t="s">
        <v>155</v>
      </c>
      <c r="E115" s="43"/>
      <c r="F115" s="221" t="s">
        <v>156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85</v>
      </c>
    </row>
    <row r="116" s="13" customFormat="1">
      <c r="A116" s="13"/>
      <c r="B116" s="225"/>
      <c r="C116" s="226"/>
      <c r="D116" s="227" t="s">
        <v>157</v>
      </c>
      <c r="E116" s="228" t="s">
        <v>19</v>
      </c>
      <c r="F116" s="229" t="s">
        <v>158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157</v>
      </c>
      <c r="AU116" s="235" t="s">
        <v>85</v>
      </c>
      <c r="AV116" s="13" t="s">
        <v>83</v>
      </c>
      <c r="AW116" s="13" t="s">
        <v>37</v>
      </c>
      <c r="AX116" s="13" t="s">
        <v>75</v>
      </c>
      <c r="AY116" s="235" t="s">
        <v>146</v>
      </c>
    </row>
    <row r="117" s="13" customFormat="1">
      <c r="A117" s="13"/>
      <c r="B117" s="225"/>
      <c r="C117" s="226"/>
      <c r="D117" s="227" t="s">
        <v>157</v>
      </c>
      <c r="E117" s="228" t="s">
        <v>19</v>
      </c>
      <c r="F117" s="229" t="s">
        <v>159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157</v>
      </c>
      <c r="AU117" s="235" t="s">
        <v>85</v>
      </c>
      <c r="AV117" s="13" t="s">
        <v>83</v>
      </c>
      <c r="AW117" s="13" t="s">
        <v>37</v>
      </c>
      <c r="AX117" s="13" t="s">
        <v>75</v>
      </c>
      <c r="AY117" s="235" t="s">
        <v>146</v>
      </c>
    </row>
    <row r="118" s="14" customFormat="1">
      <c r="A118" s="14"/>
      <c r="B118" s="236"/>
      <c r="C118" s="237"/>
      <c r="D118" s="227" t="s">
        <v>157</v>
      </c>
      <c r="E118" s="238" t="s">
        <v>19</v>
      </c>
      <c r="F118" s="239" t="s">
        <v>160</v>
      </c>
      <c r="G118" s="237"/>
      <c r="H118" s="240">
        <v>4.1699999999999999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157</v>
      </c>
      <c r="AU118" s="246" t="s">
        <v>85</v>
      </c>
      <c r="AV118" s="14" t="s">
        <v>85</v>
      </c>
      <c r="AW118" s="14" t="s">
        <v>37</v>
      </c>
      <c r="AX118" s="14" t="s">
        <v>75</v>
      </c>
      <c r="AY118" s="246" t="s">
        <v>146</v>
      </c>
    </row>
    <row r="119" s="14" customFormat="1">
      <c r="A119" s="14"/>
      <c r="B119" s="236"/>
      <c r="C119" s="237"/>
      <c r="D119" s="227" t="s">
        <v>157</v>
      </c>
      <c r="E119" s="238" t="s">
        <v>19</v>
      </c>
      <c r="F119" s="239" t="s">
        <v>161</v>
      </c>
      <c r="G119" s="237"/>
      <c r="H119" s="240">
        <v>7.1500000000000004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157</v>
      </c>
      <c r="AU119" s="246" t="s">
        <v>85</v>
      </c>
      <c r="AV119" s="14" t="s">
        <v>85</v>
      </c>
      <c r="AW119" s="14" t="s">
        <v>37</v>
      </c>
      <c r="AX119" s="14" t="s">
        <v>75</v>
      </c>
      <c r="AY119" s="246" t="s">
        <v>146</v>
      </c>
    </row>
    <row r="120" s="15" customFormat="1">
      <c r="A120" s="15"/>
      <c r="B120" s="247"/>
      <c r="C120" s="248"/>
      <c r="D120" s="227" t="s">
        <v>157</v>
      </c>
      <c r="E120" s="249" t="s">
        <v>19</v>
      </c>
      <c r="F120" s="250" t="s">
        <v>162</v>
      </c>
      <c r="G120" s="248"/>
      <c r="H120" s="251">
        <v>11.32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157</v>
      </c>
      <c r="AU120" s="257" t="s">
        <v>85</v>
      </c>
      <c r="AV120" s="15" t="s">
        <v>163</v>
      </c>
      <c r="AW120" s="15" t="s">
        <v>37</v>
      </c>
      <c r="AX120" s="15" t="s">
        <v>75</v>
      </c>
      <c r="AY120" s="257" t="s">
        <v>146</v>
      </c>
    </row>
    <row r="121" s="13" customFormat="1">
      <c r="A121" s="13"/>
      <c r="B121" s="225"/>
      <c r="C121" s="226"/>
      <c r="D121" s="227" t="s">
        <v>157</v>
      </c>
      <c r="E121" s="228" t="s">
        <v>19</v>
      </c>
      <c r="F121" s="229" t="s">
        <v>164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157</v>
      </c>
      <c r="AU121" s="235" t="s">
        <v>85</v>
      </c>
      <c r="AV121" s="13" t="s">
        <v>83</v>
      </c>
      <c r="AW121" s="13" t="s">
        <v>37</v>
      </c>
      <c r="AX121" s="13" t="s">
        <v>75</v>
      </c>
      <c r="AY121" s="235" t="s">
        <v>146</v>
      </c>
    </row>
    <row r="122" s="13" customFormat="1">
      <c r="A122" s="13"/>
      <c r="B122" s="225"/>
      <c r="C122" s="226"/>
      <c r="D122" s="227" t="s">
        <v>157</v>
      </c>
      <c r="E122" s="228" t="s">
        <v>19</v>
      </c>
      <c r="F122" s="229" t="s">
        <v>165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157</v>
      </c>
      <c r="AU122" s="235" t="s">
        <v>85</v>
      </c>
      <c r="AV122" s="13" t="s">
        <v>83</v>
      </c>
      <c r="AW122" s="13" t="s">
        <v>37</v>
      </c>
      <c r="AX122" s="13" t="s">
        <v>75</v>
      </c>
      <c r="AY122" s="235" t="s">
        <v>146</v>
      </c>
    </row>
    <row r="123" s="14" customFormat="1">
      <c r="A123" s="14"/>
      <c r="B123" s="236"/>
      <c r="C123" s="237"/>
      <c r="D123" s="227" t="s">
        <v>157</v>
      </c>
      <c r="E123" s="238" t="s">
        <v>19</v>
      </c>
      <c r="F123" s="239" t="s">
        <v>166</v>
      </c>
      <c r="G123" s="237"/>
      <c r="H123" s="240">
        <v>1.8600000000000001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157</v>
      </c>
      <c r="AU123" s="246" t="s">
        <v>85</v>
      </c>
      <c r="AV123" s="14" t="s">
        <v>85</v>
      </c>
      <c r="AW123" s="14" t="s">
        <v>37</v>
      </c>
      <c r="AX123" s="14" t="s">
        <v>75</v>
      </c>
      <c r="AY123" s="246" t="s">
        <v>146</v>
      </c>
    </row>
    <row r="124" s="15" customFormat="1">
      <c r="A124" s="15"/>
      <c r="B124" s="247"/>
      <c r="C124" s="248"/>
      <c r="D124" s="227" t="s">
        <v>157</v>
      </c>
      <c r="E124" s="249" t="s">
        <v>19</v>
      </c>
      <c r="F124" s="250" t="s">
        <v>162</v>
      </c>
      <c r="G124" s="248"/>
      <c r="H124" s="251">
        <v>1.8600000000000001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157</v>
      </c>
      <c r="AU124" s="257" t="s">
        <v>85</v>
      </c>
      <c r="AV124" s="15" t="s">
        <v>163</v>
      </c>
      <c r="AW124" s="15" t="s">
        <v>37</v>
      </c>
      <c r="AX124" s="15" t="s">
        <v>75</v>
      </c>
      <c r="AY124" s="257" t="s">
        <v>146</v>
      </c>
    </row>
    <row r="125" s="16" customFormat="1">
      <c r="A125" s="16"/>
      <c r="B125" s="258"/>
      <c r="C125" s="259"/>
      <c r="D125" s="227" t="s">
        <v>157</v>
      </c>
      <c r="E125" s="260" t="s">
        <v>19</v>
      </c>
      <c r="F125" s="261" t="s">
        <v>167</v>
      </c>
      <c r="G125" s="259"/>
      <c r="H125" s="262">
        <v>13.18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8" t="s">
        <v>157</v>
      </c>
      <c r="AU125" s="268" t="s">
        <v>85</v>
      </c>
      <c r="AV125" s="16" t="s">
        <v>153</v>
      </c>
      <c r="AW125" s="16" t="s">
        <v>37</v>
      </c>
      <c r="AX125" s="16" t="s">
        <v>83</v>
      </c>
      <c r="AY125" s="268" t="s">
        <v>146</v>
      </c>
    </row>
    <row r="126" s="2" customFormat="1" ht="24.15" customHeight="1">
      <c r="A126" s="41"/>
      <c r="B126" s="42"/>
      <c r="C126" s="207" t="s">
        <v>85</v>
      </c>
      <c r="D126" s="207" t="s">
        <v>148</v>
      </c>
      <c r="E126" s="208" t="s">
        <v>168</v>
      </c>
      <c r="F126" s="209" t="s">
        <v>169</v>
      </c>
      <c r="G126" s="210" t="s">
        <v>151</v>
      </c>
      <c r="H126" s="211">
        <v>67.400000000000006</v>
      </c>
      <c r="I126" s="212"/>
      <c r="J126" s="213">
        <f>ROUND(I126*H126,2)</f>
        <v>0</v>
      </c>
      <c r="K126" s="209" t="s">
        <v>152</v>
      </c>
      <c r="L126" s="47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153</v>
      </c>
      <c r="AT126" s="218" t="s">
        <v>148</v>
      </c>
      <c r="AU126" s="218" t="s">
        <v>85</v>
      </c>
      <c r="AY126" s="20" t="s">
        <v>146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153</v>
      </c>
      <c r="BM126" s="218" t="s">
        <v>170</v>
      </c>
    </row>
    <row r="127" s="2" customFormat="1">
      <c r="A127" s="41"/>
      <c r="B127" s="42"/>
      <c r="C127" s="43"/>
      <c r="D127" s="220" t="s">
        <v>155</v>
      </c>
      <c r="E127" s="43"/>
      <c r="F127" s="221" t="s">
        <v>171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155</v>
      </c>
      <c r="AU127" s="20" t="s">
        <v>85</v>
      </c>
    </row>
    <row r="128" s="13" customFormat="1">
      <c r="A128" s="13"/>
      <c r="B128" s="225"/>
      <c r="C128" s="226"/>
      <c r="D128" s="227" t="s">
        <v>157</v>
      </c>
      <c r="E128" s="228" t="s">
        <v>19</v>
      </c>
      <c r="F128" s="229" t="s">
        <v>172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157</v>
      </c>
      <c r="AU128" s="235" t="s">
        <v>85</v>
      </c>
      <c r="AV128" s="13" t="s">
        <v>83</v>
      </c>
      <c r="AW128" s="13" t="s">
        <v>37</v>
      </c>
      <c r="AX128" s="13" t="s">
        <v>75</v>
      </c>
      <c r="AY128" s="235" t="s">
        <v>146</v>
      </c>
    </row>
    <row r="129" s="14" customFormat="1">
      <c r="A129" s="14"/>
      <c r="B129" s="236"/>
      <c r="C129" s="237"/>
      <c r="D129" s="227" t="s">
        <v>157</v>
      </c>
      <c r="E129" s="238" t="s">
        <v>19</v>
      </c>
      <c r="F129" s="239" t="s">
        <v>173</v>
      </c>
      <c r="G129" s="237"/>
      <c r="H129" s="240">
        <v>12.529999999999999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157</v>
      </c>
      <c r="AU129" s="246" t="s">
        <v>85</v>
      </c>
      <c r="AV129" s="14" t="s">
        <v>85</v>
      </c>
      <c r="AW129" s="14" t="s">
        <v>37</v>
      </c>
      <c r="AX129" s="14" t="s">
        <v>75</v>
      </c>
      <c r="AY129" s="246" t="s">
        <v>146</v>
      </c>
    </row>
    <row r="130" s="14" customFormat="1">
      <c r="A130" s="14"/>
      <c r="B130" s="236"/>
      <c r="C130" s="237"/>
      <c r="D130" s="227" t="s">
        <v>157</v>
      </c>
      <c r="E130" s="238" t="s">
        <v>19</v>
      </c>
      <c r="F130" s="239" t="s">
        <v>174</v>
      </c>
      <c r="G130" s="237"/>
      <c r="H130" s="240">
        <v>21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157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146</v>
      </c>
    </row>
    <row r="131" s="14" customFormat="1">
      <c r="A131" s="14"/>
      <c r="B131" s="236"/>
      <c r="C131" s="237"/>
      <c r="D131" s="227" t="s">
        <v>157</v>
      </c>
      <c r="E131" s="238" t="s">
        <v>19</v>
      </c>
      <c r="F131" s="239" t="s">
        <v>175</v>
      </c>
      <c r="G131" s="237"/>
      <c r="H131" s="240">
        <v>12.67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157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146</v>
      </c>
    </row>
    <row r="132" s="15" customFormat="1">
      <c r="A132" s="15"/>
      <c r="B132" s="247"/>
      <c r="C132" s="248"/>
      <c r="D132" s="227" t="s">
        <v>157</v>
      </c>
      <c r="E132" s="249" t="s">
        <v>19</v>
      </c>
      <c r="F132" s="250" t="s">
        <v>162</v>
      </c>
      <c r="G132" s="248"/>
      <c r="H132" s="251">
        <v>46.200000000000003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157</v>
      </c>
      <c r="AU132" s="257" t="s">
        <v>85</v>
      </c>
      <c r="AV132" s="15" t="s">
        <v>163</v>
      </c>
      <c r="AW132" s="15" t="s">
        <v>37</v>
      </c>
      <c r="AX132" s="15" t="s">
        <v>75</v>
      </c>
      <c r="AY132" s="257" t="s">
        <v>146</v>
      </c>
    </row>
    <row r="133" s="13" customFormat="1">
      <c r="A133" s="13"/>
      <c r="B133" s="225"/>
      <c r="C133" s="226"/>
      <c r="D133" s="227" t="s">
        <v>157</v>
      </c>
      <c r="E133" s="228" t="s">
        <v>19</v>
      </c>
      <c r="F133" s="229" t="s">
        <v>176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157</v>
      </c>
      <c r="AU133" s="235" t="s">
        <v>85</v>
      </c>
      <c r="AV133" s="13" t="s">
        <v>83</v>
      </c>
      <c r="AW133" s="13" t="s">
        <v>37</v>
      </c>
      <c r="AX133" s="13" t="s">
        <v>75</v>
      </c>
      <c r="AY133" s="235" t="s">
        <v>146</v>
      </c>
    </row>
    <row r="134" s="14" customFormat="1">
      <c r="A134" s="14"/>
      <c r="B134" s="236"/>
      <c r="C134" s="237"/>
      <c r="D134" s="227" t="s">
        <v>157</v>
      </c>
      <c r="E134" s="238" t="s">
        <v>19</v>
      </c>
      <c r="F134" s="239" t="s">
        <v>177</v>
      </c>
      <c r="G134" s="237"/>
      <c r="H134" s="240">
        <v>16.800000000000001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157</v>
      </c>
      <c r="AU134" s="246" t="s">
        <v>85</v>
      </c>
      <c r="AV134" s="14" t="s">
        <v>85</v>
      </c>
      <c r="AW134" s="14" t="s">
        <v>37</v>
      </c>
      <c r="AX134" s="14" t="s">
        <v>75</v>
      </c>
      <c r="AY134" s="246" t="s">
        <v>146</v>
      </c>
    </row>
    <row r="135" s="15" customFormat="1">
      <c r="A135" s="15"/>
      <c r="B135" s="247"/>
      <c r="C135" s="248"/>
      <c r="D135" s="227" t="s">
        <v>157</v>
      </c>
      <c r="E135" s="249" t="s">
        <v>19</v>
      </c>
      <c r="F135" s="250" t="s">
        <v>162</v>
      </c>
      <c r="G135" s="248"/>
      <c r="H135" s="251">
        <v>16.800000000000001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157</v>
      </c>
      <c r="AU135" s="257" t="s">
        <v>85</v>
      </c>
      <c r="AV135" s="15" t="s">
        <v>163</v>
      </c>
      <c r="AW135" s="15" t="s">
        <v>37</v>
      </c>
      <c r="AX135" s="15" t="s">
        <v>75</v>
      </c>
      <c r="AY135" s="257" t="s">
        <v>146</v>
      </c>
    </row>
    <row r="136" s="13" customFormat="1">
      <c r="A136" s="13"/>
      <c r="B136" s="225"/>
      <c r="C136" s="226"/>
      <c r="D136" s="227" t="s">
        <v>157</v>
      </c>
      <c r="E136" s="228" t="s">
        <v>19</v>
      </c>
      <c r="F136" s="229" t="s">
        <v>178</v>
      </c>
      <c r="G136" s="226"/>
      <c r="H136" s="228" t="s">
        <v>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157</v>
      </c>
      <c r="AU136" s="235" t="s">
        <v>85</v>
      </c>
      <c r="AV136" s="13" t="s">
        <v>83</v>
      </c>
      <c r="AW136" s="13" t="s">
        <v>37</v>
      </c>
      <c r="AX136" s="13" t="s">
        <v>75</v>
      </c>
      <c r="AY136" s="235" t="s">
        <v>146</v>
      </c>
    </row>
    <row r="137" s="14" customFormat="1">
      <c r="A137" s="14"/>
      <c r="B137" s="236"/>
      <c r="C137" s="237"/>
      <c r="D137" s="227" t="s">
        <v>157</v>
      </c>
      <c r="E137" s="238" t="s">
        <v>19</v>
      </c>
      <c r="F137" s="239" t="s">
        <v>179</v>
      </c>
      <c r="G137" s="237"/>
      <c r="H137" s="240">
        <v>4.4000000000000004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157</v>
      </c>
      <c r="AU137" s="246" t="s">
        <v>85</v>
      </c>
      <c r="AV137" s="14" t="s">
        <v>85</v>
      </c>
      <c r="AW137" s="14" t="s">
        <v>37</v>
      </c>
      <c r="AX137" s="14" t="s">
        <v>75</v>
      </c>
      <c r="AY137" s="246" t="s">
        <v>146</v>
      </c>
    </row>
    <row r="138" s="15" customFormat="1">
      <c r="A138" s="15"/>
      <c r="B138" s="247"/>
      <c r="C138" s="248"/>
      <c r="D138" s="227" t="s">
        <v>157</v>
      </c>
      <c r="E138" s="249" t="s">
        <v>19</v>
      </c>
      <c r="F138" s="250" t="s">
        <v>162</v>
      </c>
      <c r="G138" s="248"/>
      <c r="H138" s="251">
        <v>4.4000000000000004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157</v>
      </c>
      <c r="AU138" s="257" t="s">
        <v>85</v>
      </c>
      <c r="AV138" s="15" t="s">
        <v>163</v>
      </c>
      <c r="AW138" s="15" t="s">
        <v>37</v>
      </c>
      <c r="AX138" s="15" t="s">
        <v>75</v>
      </c>
      <c r="AY138" s="257" t="s">
        <v>146</v>
      </c>
    </row>
    <row r="139" s="16" customFormat="1">
      <c r="A139" s="16"/>
      <c r="B139" s="258"/>
      <c r="C139" s="259"/>
      <c r="D139" s="227" t="s">
        <v>157</v>
      </c>
      <c r="E139" s="260" t="s">
        <v>19</v>
      </c>
      <c r="F139" s="261" t="s">
        <v>167</v>
      </c>
      <c r="G139" s="259"/>
      <c r="H139" s="262">
        <v>67.400000000000006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68" t="s">
        <v>157</v>
      </c>
      <c r="AU139" s="268" t="s">
        <v>85</v>
      </c>
      <c r="AV139" s="16" t="s">
        <v>153</v>
      </c>
      <c r="AW139" s="16" t="s">
        <v>37</v>
      </c>
      <c r="AX139" s="16" t="s">
        <v>83</v>
      </c>
      <c r="AY139" s="268" t="s">
        <v>146</v>
      </c>
    </row>
    <row r="140" s="2" customFormat="1" ht="33" customHeight="1">
      <c r="A140" s="41"/>
      <c r="B140" s="42"/>
      <c r="C140" s="207" t="s">
        <v>163</v>
      </c>
      <c r="D140" s="207" t="s">
        <v>148</v>
      </c>
      <c r="E140" s="208" t="s">
        <v>180</v>
      </c>
      <c r="F140" s="209" t="s">
        <v>181</v>
      </c>
      <c r="G140" s="210" t="s">
        <v>151</v>
      </c>
      <c r="H140" s="211">
        <v>26.43</v>
      </c>
      <c r="I140" s="212"/>
      <c r="J140" s="213">
        <f>ROUND(I140*H140,2)</f>
        <v>0</v>
      </c>
      <c r="K140" s="209" t="s">
        <v>152</v>
      </c>
      <c r="L140" s="47"/>
      <c r="M140" s="214" t="s">
        <v>19</v>
      </c>
      <c r="N140" s="215" t="s">
        <v>46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153</v>
      </c>
      <c r="AT140" s="218" t="s">
        <v>148</v>
      </c>
      <c r="AU140" s="218" t="s">
        <v>85</v>
      </c>
      <c r="AY140" s="20" t="s">
        <v>146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153</v>
      </c>
      <c r="BM140" s="218" t="s">
        <v>182</v>
      </c>
    </row>
    <row r="141" s="2" customFormat="1">
      <c r="A141" s="41"/>
      <c r="B141" s="42"/>
      <c r="C141" s="43"/>
      <c r="D141" s="220" t="s">
        <v>155</v>
      </c>
      <c r="E141" s="43"/>
      <c r="F141" s="221" t="s">
        <v>183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155</v>
      </c>
      <c r="AU141" s="20" t="s">
        <v>85</v>
      </c>
    </row>
    <row r="142" s="13" customFormat="1">
      <c r="A142" s="13"/>
      <c r="B142" s="225"/>
      <c r="C142" s="226"/>
      <c r="D142" s="227" t="s">
        <v>157</v>
      </c>
      <c r="E142" s="228" t="s">
        <v>19</v>
      </c>
      <c r="F142" s="229" t="s">
        <v>158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157</v>
      </c>
      <c r="AU142" s="235" t="s">
        <v>85</v>
      </c>
      <c r="AV142" s="13" t="s">
        <v>83</v>
      </c>
      <c r="AW142" s="13" t="s">
        <v>37</v>
      </c>
      <c r="AX142" s="13" t="s">
        <v>75</v>
      </c>
      <c r="AY142" s="235" t="s">
        <v>146</v>
      </c>
    </row>
    <row r="143" s="13" customFormat="1">
      <c r="A143" s="13"/>
      <c r="B143" s="225"/>
      <c r="C143" s="226"/>
      <c r="D143" s="227" t="s">
        <v>157</v>
      </c>
      <c r="E143" s="228" t="s">
        <v>19</v>
      </c>
      <c r="F143" s="229" t="s">
        <v>159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157</v>
      </c>
      <c r="AU143" s="235" t="s">
        <v>85</v>
      </c>
      <c r="AV143" s="13" t="s">
        <v>83</v>
      </c>
      <c r="AW143" s="13" t="s">
        <v>37</v>
      </c>
      <c r="AX143" s="13" t="s">
        <v>75</v>
      </c>
      <c r="AY143" s="235" t="s">
        <v>146</v>
      </c>
    </row>
    <row r="144" s="14" customFormat="1">
      <c r="A144" s="14"/>
      <c r="B144" s="236"/>
      <c r="C144" s="237"/>
      <c r="D144" s="227" t="s">
        <v>157</v>
      </c>
      <c r="E144" s="238" t="s">
        <v>19</v>
      </c>
      <c r="F144" s="239" t="s">
        <v>160</v>
      </c>
      <c r="G144" s="237"/>
      <c r="H144" s="240">
        <v>4.1699999999999999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157</v>
      </c>
      <c r="AU144" s="246" t="s">
        <v>85</v>
      </c>
      <c r="AV144" s="14" t="s">
        <v>85</v>
      </c>
      <c r="AW144" s="14" t="s">
        <v>37</v>
      </c>
      <c r="AX144" s="14" t="s">
        <v>75</v>
      </c>
      <c r="AY144" s="246" t="s">
        <v>146</v>
      </c>
    </row>
    <row r="145" s="14" customFormat="1">
      <c r="A145" s="14"/>
      <c r="B145" s="236"/>
      <c r="C145" s="237"/>
      <c r="D145" s="227" t="s">
        <v>157</v>
      </c>
      <c r="E145" s="238" t="s">
        <v>19</v>
      </c>
      <c r="F145" s="239" t="s">
        <v>161</v>
      </c>
      <c r="G145" s="237"/>
      <c r="H145" s="240">
        <v>7.1500000000000004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157</v>
      </c>
      <c r="AU145" s="246" t="s">
        <v>85</v>
      </c>
      <c r="AV145" s="14" t="s">
        <v>85</v>
      </c>
      <c r="AW145" s="14" t="s">
        <v>37</v>
      </c>
      <c r="AX145" s="14" t="s">
        <v>75</v>
      </c>
      <c r="AY145" s="246" t="s">
        <v>146</v>
      </c>
    </row>
    <row r="146" s="15" customFormat="1">
      <c r="A146" s="15"/>
      <c r="B146" s="247"/>
      <c r="C146" s="248"/>
      <c r="D146" s="227" t="s">
        <v>157</v>
      </c>
      <c r="E146" s="249" t="s">
        <v>19</v>
      </c>
      <c r="F146" s="250" t="s">
        <v>162</v>
      </c>
      <c r="G146" s="248"/>
      <c r="H146" s="251">
        <v>11.32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157</v>
      </c>
      <c r="AU146" s="257" t="s">
        <v>85</v>
      </c>
      <c r="AV146" s="15" t="s">
        <v>163</v>
      </c>
      <c r="AW146" s="15" t="s">
        <v>37</v>
      </c>
      <c r="AX146" s="15" t="s">
        <v>75</v>
      </c>
      <c r="AY146" s="257" t="s">
        <v>146</v>
      </c>
    </row>
    <row r="147" s="13" customFormat="1">
      <c r="A147" s="13"/>
      <c r="B147" s="225"/>
      <c r="C147" s="226"/>
      <c r="D147" s="227" t="s">
        <v>157</v>
      </c>
      <c r="E147" s="228" t="s">
        <v>19</v>
      </c>
      <c r="F147" s="229" t="s">
        <v>164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157</v>
      </c>
      <c r="AU147" s="235" t="s">
        <v>85</v>
      </c>
      <c r="AV147" s="13" t="s">
        <v>83</v>
      </c>
      <c r="AW147" s="13" t="s">
        <v>37</v>
      </c>
      <c r="AX147" s="13" t="s">
        <v>75</v>
      </c>
      <c r="AY147" s="235" t="s">
        <v>146</v>
      </c>
    </row>
    <row r="148" s="13" customFormat="1">
      <c r="A148" s="13"/>
      <c r="B148" s="225"/>
      <c r="C148" s="226"/>
      <c r="D148" s="227" t="s">
        <v>157</v>
      </c>
      <c r="E148" s="228" t="s">
        <v>19</v>
      </c>
      <c r="F148" s="229" t="s">
        <v>165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157</v>
      </c>
      <c r="AU148" s="235" t="s">
        <v>85</v>
      </c>
      <c r="AV148" s="13" t="s">
        <v>83</v>
      </c>
      <c r="AW148" s="13" t="s">
        <v>37</v>
      </c>
      <c r="AX148" s="13" t="s">
        <v>75</v>
      </c>
      <c r="AY148" s="235" t="s">
        <v>146</v>
      </c>
    </row>
    <row r="149" s="14" customFormat="1">
      <c r="A149" s="14"/>
      <c r="B149" s="236"/>
      <c r="C149" s="237"/>
      <c r="D149" s="227" t="s">
        <v>157</v>
      </c>
      <c r="E149" s="238" t="s">
        <v>19</v>
      </c>
      <c r="F149" s="239" t="s">
        <v>166</v>
      </c>
      <c r="G149" s="237"/>
      <c r="H149" s="240">
        <v>1.8600000000000001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157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146</v>
      </c>
    </row>
    <row r="150" s="15" customFormat="1">
      <c r="A150" s="15"/>
      <c r="B150" s="247"/>
      <c r="C150" s="248"/>
      <c r="D150" s="227" t="s">
        <v>157</v>
      </c>
      <c r="E150" s="249" t="s">
        <v>19</v>
      </c>
      <c r="F150" s="250" t="s">
        <v>162</v>
      </c>
      <c r="G150" s="248"/>
      <c r="H150" s="251">
        <v>1.8600000000000001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157</v>
      </c>
      <c r="AU150" s="257" t="s">
        <v>85</v>
      </c>
      <c r="AV150" s="15" t="s">
        <v>163</v>
      </c>
      <c r="AW150" s="15" t="s">
        <v>37</v>
      </c>
      <c r="AX150" s="15" t="s">
        <v>75</v>
      </c>
      <c r="AY150" s="257" t="s">
        <v>146</v>
      </c>
    </row>
    <row r="151" s="13" customFormat="1">
      <c r="A151" s="13"/>
      <c r="B151" s="225"/>
      <c r="C151" s="226"/>
      <c r="D151" s="227" t="s">
        <v>157</v>
      </c>
      <c r="E151" s="228" t="s">
        <v>19</v>
      </c>
      <c r="F151" s="229" t="s">
        <v>184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157</v>
      </c>
      <c r="AU151" s="235" t="s">
        <v>85</v>
      </c>
      <c r="AV151" s="13" t="s">
        <v>83</v>
      </c>
      <c r="AW151" s="13" t="s">
        <v>37</v>
      </c>
      <c r="AX151" s="13" t="s">
        <v>75</v>
      </c>
      <c r="AY151" s="235" t="s">
        <v>146</v>
      </c>
    </row>
    <row r="152" s="14" customFormat="1">
      <c r="A152" s="14"/>
      <c r="B152" s="236"/>
      <c r="C152" s="237"/>
      <c r="D152" s="227" t="s">
        <v>157</v>
      </c>
      <c r="E152" s="238" t="s">
        <v>19</v>
      </c>
      <c r="F152" s="239" t="s">
        <v>185</v>
      </c>
      <c r="G152" s="237"/>
      <c r="H152" s="240">
        <v>10.5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157</v>
      </c>
      <c r="AU152" s="246" t="s">
        <v>85</v>
      </c>
      <c r="AV152" s="14" t="s">
        <v>85</v>
      </c>
      <c r="AW152" s="14" t="s">
        <v>37</v>
      </c>
      <c r="AX152" s="14" t="s">
        <v>75</v>
      </c>
      <c r="AY152" s="246" t="s">
        <v>146</v>
      </c>
    </row>
    <row r="153" s="15" customFormat="1">
      <c r="A153" s="15"/>
      <c r="B153" s="247"/>
      <c r="C153" s="248"/>
      <c r="D153" s="227" t="s">
        <v>157</v>
      </c>
      <c r="E153" s="249" t="s">
        <v>19</v>
      </c>
      <c r="F153" s="250" t="s">
        <v>162</v>
      </c>
      <c r="G153" s="248"/>
      <c r="H153" s="251">
        <v>10.5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157</v>
      </c>
      <c r="AU153" s="257" t="s">
        <v>85</v>
      </c>
      <c r="AV153" s="15" t="s">
        <v>163</v>
      </c>
      <c r="AW153" s="15" t="s">
        <v>37</v>
      </c>
      <c r="AX153" s="15" t="s">
        <v>75</v>
      </c>
      <c r="AY153" s="257" t="s">
        <v>146</v>
      </c>
    </row>
    <row r="154" s="13" customFormat="1">
      <c r="A154" s="13"/>
      <c r="B154" s="225"/>
      <c r="C154" s="226"/>
      <c r="D154" s="227" t="s">
        <v>157</v>
      </c>
      <c r="E154" s="228" t="s">
        <v>19</v>
      </c>
      <c r="F154" s="229" t="s">
        <v>178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157</v>
      </c>
      <c r="AU154" s="235" t="s">
        <v>85</v>
      </c>
      <c r="AV154" s="13" t="s">
        <v>83</v>
      </c>
      <c r="AW154" s="13" t="s">
        <v>37</v>
      </c>
      <c r="AX154" s="13" t="s">
        <v>75</v>
      </c>
      <c r="AY154" s="235" t="s">
        <v>146</v>
      </c>
    </row>
    <row r="155" s="14" customFormat="1">
      <c r="A155" s="14"/>
      <c r="B155" s="236"/>
      <c r="C155" s="237"/>
      <c r="D155" s="227" t="s">
        <v>157</v>
      </c>
      <c r="E155" s="238" t="s">
        <v>19</v>
      </c>
      <c r="F155" s="239" t="s">
        <v>186</v>
      </c>
      <c r="G155" s="237"/>
      <c r="H155" s="240">
        <v>2.75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157</v>
      </c>
      <c r="AU155" s="246" t="s">
        <v>85</v>
      </c>
      <c r="AV155" s="14" t="s">
        <v>85</v>
      </c>
      <c r="AW155" s="14" t="s">
        <v>37</v>
      </c>
      <c r="AX155" s="14" t="s">
        <v>75</v>
      </c>
      <c r="AY155" s="246" t="s">
        <v>146</v>
      </c>
    </row>
    <row r="156" s="15" customFormat="1">
      <c r="A156" s="15"/>
      <c r="B156" s="247"/>
      <c r="C156" s="248"/>
      <c r="D156" s="227" t="s">
        <v>157</v>
      </c>
      <c r="E156" s="249" t="s">
        <v>19</v>
      </c>
      <c r="F156" s="250" t="s">
        <v>162</v>
      </c>
      <c r="G156" s="248"/>
      <c r="H156" s="251">
        <v>2.75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157</v>
      </c>
      <c r="AU156" s="257" t="s">
        <v>85</v>
      </c>
      <c r="AV156" s="15" t="s">
        <v>163</v>
      </c>
      <c r="AW156" s="15" t="s">
        <v>37</v>
      </c>
      <c r="AX156" s="15" t="s">
        <v>75</v>
      </c>
      <c r="AY156" s="257" t="s">
        <v>146</v>
      </c>
    </row>
    <row r="157" s="16" customFormat="1">
      <c r="A157" s="16"/>
      <c r="B157" s="258"/>
      <c r="C157" s="259"/>
      <c r="D157" s="227" t="s">
        <v>157</v>
      </c>
      <c r="E157" s="260" t="s">
        <v>19</v>
      </c>
      <c r="F157" s="261" t="s">
        <v>167</v>
      </c>
      <c r="G157" s="259"/>
      <c r="H157" s="262">
        <v>26.43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8" t="s">
        <v>157</v>
      </c>
      <c r="AU157" s="268" t="s">
        <v>85</v>
      </c>
      <c r="AV157" s="16" t="s">
        <v>153</v>
      </c>
      <c r="AW157" s="16" t="s">
        <v>37</v>
      </c>
      <c r="AX157" s="16" t="s">
        <v>83</v>
      </c>
      <c r="AY157" s="268" t="s">
        <v>146</v>
      </c>
    </row>
    <row r="158" s="2" customFormat="1" ht="33" customHeight="1">
      <c r="A158" s="41"/>
      <c r="B158" s="42"/>
      <c r="C158" s="207" t="s">
        <v>153</v>
      </c>
      <c r="D158" s="207" t="s">
        <v>148</v>
      </c>
      <c r="E158" s="208" t="s">
        <v>187</v>
      </c>
      <c r="F158" s="209" t="s">
        <v>188</v>
      </c>
      <c r="G158" s="210" t="s">
        <v>151</v>
      </c>
      <c r="H158" s="211">
        <v>26.43</v>
      </c>
      <c r="I158" s="212"/>
      <c r="J158" s="213">
        <f>ROUND(I158*H158,2)</f>
        <v>0</v>
      </c>
      <c r="K158" s="209" t="s">
        <v>152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153</v>
      </c>
      <c r="AT158" s="218" t="s">
        <v>148</v>
      </c>
      <c r="AU158" s="218" t="s">
        <v>85</v>
      </c>
      <c r="AY158" s="20" t="s">
        <v>146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153</v>
      </c>
      <c r="BM158" s="218" t="s">
        <v>189</v>
      </c>
    </row>
    <row r="159" s="2" customFormat="1">
      <c r="A159" s="41"/>
      <c r="B159" s="42"/>
      <c r="C159" s="43"/>
      <c r="D159" s="220" t="s">
        <v>155</v>
      </c>
      <c r="E159" s="43"/>
      <c r="F159" s="221" t="s">
        <v>190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155</v>
      </c>
      <c r="AU159" s="20" t="s">
        <v>85</v>
      </c>
    </row>
    <row r="160" s="2" customFormat="1" ht="37.8" customHeight="1">
      <c r="A160" s="41"/>
      <c r="B160" s="42"/>
      <c r="C160" s="207" t="s">
        <v>191</v>
      </c>
      <c r="D160" s="207" t="s">
        <v>148</v>
      </c>
      <c r="E160" s="208" t="s">
        <v>192</v>
      </c>
      <c r="F160" s="209" t="s">
        <v>193</v>
      </c>
      <c r="G160" s="210" t="s">
        <v>151</v>
      </c>
      <c r="H160" s="211">
        <v>26.43</v>
      </c>
      <c r="I160" s="212"/>
      <c r="J160" s="213">
        <f>ROUND(I160*H160,2)</f>
        <v>0</v>
      </c>
      <c r="K160" s="209" t="s">
        <v>152</v>
      </c>
      <c r="L160" s="47"/>
      <c r="M160" s="214" t="s">
        <v>19</v>
      </c>
      <c r="N160" s="215" t="s">
        <v>46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153</v>
      </c>
      <c r="AT160" s="218" t="s">
        <v>148</v>
      </c>
      <c r="AU160" s="218" t="s">
        <v>85</v>
      </c>
      <c r="AY160" s="20" t="s">
        <v>146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83</v>
      </c>
      <c r="BK160" s="219">
        <f>ROUND(I160*H160,2)</f>
        <v>0</v>
      </c>
      <c r="BL160" s="20" t="s">
        <v>153</v>
      </c>
      <c r="BM160" s="218" t="s">
        <v>194</v>
      </c>
    </row>
    <row r="161" s="2" customFormat="1">
      <c r="A161" s="41"/>
      <c r="B161" s="42"/>
      <c r="C161" s="43"/>
      <c r="D161" s="220" t="s">
        <v>155</v>
      </c>
      <c r="E161" s="43"/>
      <c r="F161" s="221" t="s">
        <v>195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155</v>
      </c>
      <c r="AU161" s="20" t="s">
        <v>85</v>
      </c>
    </row>
    <row r="162" s="13" customFormat="1">
      <c r="A162" s="13"/>
      <c r="B162" s="225"/>
      <c r="C162" s="226"/>
      <c r="D162" s="227" t="s">
        <v>157</v>
      </c>
      <c r="E162" s="228" t="s">
        <v>19</v>
      </c>
      <c r="F162" s="229" t="s">
        <v>158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157</v>
      </c>
      <c r="AU162" s="235" t="s">
        <v>85</v>
      </c>
      <c r="AV162" s="13" t="s">
        <v>83</v>
      </c>
      <c r="AW162" s="13" t="s">
        <v>37</v>
      </c>
      <c r="AX162" s="13" t="s">
        <v>75</v>
      </c>
      <c r="AY162" s="235" t="s">
        <v>146</v>
      </c>
    </row>
    <row r="163" s="13" customFormat="1">
      <c r="A163" s="13"/>
      <c r="B163" s="225"/>
      <c r="C163" s="226"/>
      <c r="D163" s="227" t="s">
        <v>157</v>
      </c>
      <c r="E163" s="228" t="s">
        <v>19</v>
      </c>
      <c r="F163" s="229" t="s">
        <v>159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157</v>
      </c>
      <c r="AU163" s="235" t="s">
        <v>85</v>
      </c>
      <c r="AV163" s="13" t="s">
        <v>83</v>
      </c>
      <c r="AW163" s="13" t="s">
        <v>37</v>
      </c>
      <c r="AX163" s="13" t="s">
        <v>75</v>
      </c>
      <c r="AY163" s="235" t="s">
        <v>146</v>
      </c>
    </row>
    <row r="164" s="14" customFormat="1">
      <c r="A164" s="14"/>
      <c r="B164" s="236"/>
      <c r="C164" s="237"/>
      <c r="D164" s="227" t="s">
        <v>157</v>
      </c>
      <c r="E164" s="238" t="s">
        <v>19</v>
      </c>
      <c r="F164" s="239" t="s">
        <v>160</v>
      </c>
      <c r="G164" s="237"/>
      <c r="H164" s="240">
        <v>4.1699999999999999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157</v>
      </c>
      <c r="AU164" s="246" t="s">
        <v>85</v>
      </c>
      <c r="AV164" s="14" t="s">
        <v>85</v>
      </c>
      <c r="AW164" s="14" t="s">
        <v>37</v>
      </c>
      <c r="AX164" s="14" t="s">
        <v>75</v>
      </c>
      <c r="AY164" s="246" t="s">
        <v>146</v>
      </c>
    </row>
    <row r="165" s="14" customFormat="1">
      <c r="A165" s="14"/>
      <c r="B165" s="236"/>
      <c r="C165" s="237"/>
      <c r="D165" s="227" t="s">
        <v>157</v>
      </c>
      <c r="E165" s="238" t="s">
        <v>19</v>
      </c>
      <c r="F165" s="239" t="s">
        <v>161</v>
      </c>
      <c r="G165" s="237"/>
      <c r="H165" s="240">
        <v>7.1500000000000004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157</v>
      </c>
      <c r="AU165" s="246" t="s">
        <v>85</v>
      </c>
      <c r="AV165" s="14" t="s">
        <v>85</v>
      </c>
      <c r="AW165" s="14" t="s">
        <v>37</v>
      </c>
      <c r="AX165" s="14" t="s">
        <v>75</v>
      </c>
      <c r="AY165" s="246" t="s">
        <v>146</v>
      </c>
    </row>
    <row r="166" s="15" customFormat="1">
      <c r="A166" s="15"/>
      <c r="B166" s="247"/>
      <c r="C166" s="248"/>
      <c r="D166" s="227" t="s">
        <v>157</v>
      </c>
      <c r="E166" s="249" t="s">
        <v>19</v>
      </c>
      <c r="F166" s="250" t="s">
        <v>162</v>
      </c>
      <c r="G166" s="248"/>
      <c r="H166" s="251">
        <v>11.32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157</v>
      </c>
      <c r="AU166" s="257" t="s">
        <v>85</v>
      </c>
      <c r="AV166" s="15" t="s">
        <v>163</v>
      </c>
      <c r="AW166" s="15" t="s">
        <v>37</v>
      </c>
      <c r="AX166" s="15" t="s">
        <v>75</v>
      </c>
      <c r="AY166" s="257" t="s">
        <v>146</v>
      </c>
    </row>
    <row r="167" s="13" customFormat="1">
      <c r="A167" s="13"/>
      <c r="B167" s="225"/>
      <c r="C167" s="226"/>
      <c r="D167" s="227" t="s">
        <v>157</v>
      </c>
      <c r="E167" s="228" t="s">
        <v>19</v>
      </c>
      <c r="F167" s="229" t="s">
        <v>164</v>
      </c>
      <c r="G167" s="226"/>
      <c r="H167" s="228" t="s">
        <v>19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157</v>
      </c>
      <c r="AU167" s="235" t="s">
        <v>85</v>
      </c>
      <c r="AV167" s="13" t="s">
        <v>83</v>
      </c>
      <c r="AW167" s="13" t="s">
        <v>37</v>
      </c>
      <c r="AX167" s="13" t="s">
        <v>75</v>
      </c>
      <c r="AY167" s="235" t="s">
        <v>146</v>
      </c>
    </row>
    <row r="168" s="13" customFormat="1">
      <c r="A168" s="13"/>
      <c r="B168" s="225"/>
      <c r="C168" s="226"/>
      <c r="D168" s="227" t="s">
        <v>157</v>
      </c>
      <c r="E168" s="228" t="s">
        <v>19</v>
      </c>
      <c r="F168" s="229" t="s">
        <v>165</v>
      </c>
      <c r="G168" s="226"/>
      <c r="H168" s="228" t="s">
        <v>19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157</v>
      </c>
      <c r="AU168" s="235" t="s">
        <v>85</v>
      </c>
      <c r="AV168" s="13" t="s">
        <v>83</v>
      </c>
      <c r="AW168" s="13" t="s">
        <v>37</v>
      </c>
      <c r="AX168" s="13" t="s">
        <v>75</v>
      </c>
      <c r="AY168" s="235" t="s">
        <v>146</v>
      </c>
    </row>
    <row r="169" s="14" customFormat="1">
      <c r="A169" s="14"/>
      <c r="B169" s="236"/>
      <c r="C169" s="237"/>
      <c r="D169" s="227" t="s">
        <v>157</v>
      </c>
      <c r="E169" s="238" t="s">
        <v>19</v>
      </c>
      <c r="F169" s="239" t="s">
        <v>166</v>
      </c>
      <c r="G169" s="237"/>
      <c r="H169" s="240">
        <v>1.8600000000000001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157</v>
      </c>
      <c r="AU169" s="246" t="s">
        <v>85</v>
      </c>
      <c r="AV169" s="14" t="s">
        <v>85</v>
      </c>
      <c r="AW169" s="14" t="s">
        <v>37</v>
      </c>
      <c r="AX169" s="14" t="s">
        <v>75</v>
      </c>
      <c r="AY169" s="246" t="s">
        <v>146</v>
      </c>
    </row>
    <row r="170" s="15" customFormat="1">
      <c r="A170" s="15"/>
      <c r="B170" s="247"/>
      <c r="C170" s="248"/>
      <c r="D170" s="227" t="s">
        <v>157</v>
      </c>
      <c r="E170" s="249" t="s">
        <v>19</v>
      </c>
      <c r="F170" s="250" t="s">
        <v>162</v>
      </c>
      <c r="G170" s="248"/>
      <c r="H170" s="251">
        <v>1.8600000000000001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157</v>
      </c>
      <c r="AU170" s="257" t="s">
        <v>85</v>
      </c>
      <c r="AV170" s="15" t="s">
        <v>163</v>
      </c>
      <c r="AW170" s="15" t="s">
        <v>37</v>
      </c>
      <c r="AX170" s="15" t="s">
        <v>75</v>
      </c>
      <c r="AY170" s="257" t="s">
        <v>146</v>
      </c>
    </row>
    <row r="171" s="13" customFormat="1">
      <c r="A171" s="13"/>
      <c r="B171" s="225"/>
      <c r="C171" s="226"/>
      <c r="D171" s="227" t="s">
        <v>157</v>
      </c>
      <c r="E171" s="228" t="s">
        <v>19</v>
      </c>
      <c r="F171" s="229" t="s">
        <v>184</v>
      </c>
      <c r="G171" s="226"/>
      <c r="H171" s="228" t="s">
        <v>19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157</v>
      </c>
      <c r="AU171" s="235" t="s">
        <v>85</v>
      </c>
      <c r="AV171" s="13" t="s">
        <v>83</v>
      </c>
      <c r="AW171" s="13" t="s">
        <v>37</v>
      </c>
      <c r="AX171" s="13" t="s">
        <v>75</v>
      </c>
      <c r="AY171" s="235" t="s">
        <v>146</v>
      </c>
    </row>
    <row r="172" s="14" customFormat="1">
      <c r="A172" s="14"/>
      <c r="B172" s="236"/>
      <c r="C172" s="237"/>
      <c r="D172" s="227" t="s">
        <v>157</v>
      </c>
      <c r="E172" s="238" t="s">
        <v>19</v>
      </c>
      <c r="F172" s="239" t="s">
        <v>185</v>
      </c>
      <c r="G172" s="237"/>
      <c r="H172" s="240">
        <v>10.5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157</v>
      </c>
      <c r="AU172" s="246" t="s">
        <v>85</v>
      </c>
      <c r="AV172" s="14" t="s">
        <v>85</v>
      </c>
      <c r="AW172" s="14" t="s">
        <v>37</v>
      </c>
      <c r="AX172" s="14" t="s">
        <v>75</v>
      </c>
      <c r="AY172" s="246" t="s">
        <v>146</v>
      </c>
    </row>
    <row r="173" s="15" customFormat="1">
      <c r="A173" s="15"/>
      <c r="B173" s="247"/>
      <c r="C173" s="248"/>
      <c r="D173" s="227" t="s">
        <v>157</v>
      </c>
      <c r="E173" s="249" t="s">
        <v>19</v>
      </c>
      <c r="F173" s="250" t="s">
        <v>162</v>
      </c>
      <c r="G173" s="248"/>
      <c r="H173" s="251">
        <v>10.5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157</v>
      </c>
      <c r="AU173" s="257" t="s">
        <v>85</v>
      </c>
      <c r="AV173" s="15" t="s">
        <v>163</v>
      </c>
      <c r="AW173" s="15" t="s">
        <v>37</v>
      </c>
      <c r="AX173" s="15" t="s">
        <v>75</v>
      </c>
      <c r="AY173" s="257" t="s">
        <v>146</v>
      </c>
    </row>
    <row r="174" s="13" customFormat="1">
      <c r="A174" s="13"/>
      <c r="B174" s="225"/>
      <c r="C174" s="226"/>
      <c r="D174" s="227" t="s">
        <v>157</v>
      </c>
      <c r="E174" s="228" t="s">
        <v>19</v>
      </c>
      <c r="F174" s="229" t="s">
        <v>178</v>
      </c>
      <c r="G174" s="226"/>
      <c r="H174" s="228" t="s">
        <v>19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157</v>
      </c>
      <c r="AU174" s="235" t="s">
        <v>85</v>
      </c>
      <c r="AV174" s="13" t="s">
        <v>83</v>
      </c>
      <c r="AW174" s="13" t="s">
        <v>37</v>
      </c>
      <c r="AX174" s="13" t="s">
        <v>75</v>
      </c>
      <c r="AY174" s="235" t="s">
        <v>146</v>
      </c>
    </row>
    <row r="175" s="14" customFormat="1">
      <c r="A175" s="14"/>
      <c r="B175" s="236"/>
      <c r="C175" s="237"/>
      <c r="D175" s="227" t="s">
        <v>157</v>
      </c>
      <c r="E175" s="238" t="s">
        <v>19</v>
      </c>
      <c r="F175" s="239" t="s">
        <v>186</v>
      </c>
      <c r="G175" s="237"/>
      <c r="H175" s="240">
        <v>2.75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157</v>
      </c>
      <c r="AU175" s="246" t="s">
        <v>85</v>
      </c>
      <c r="AV175" s="14" t="s">
        <v>85</v>
      </c>
      <c r="AW175" s="14" t="s">
        <v>37</v>
      </c>
      <c r="AX175" s="14" t="s">
        <v>75</v>
      </c>
      <c r="AY175" s="246" t="s">
        <v>146</v>
      </c>
    </row>
    <row r="176" s="15" customFormat="1">
      <c r="A176" s="15"/>
      <c r="B176" s="247"/>
      <c r="C176" s="248"/>
      <c r="D176" s="227" t="s">
        <v>157</v>
      </c>
      <c r="E176" s="249" t="s">
        <v>19</v>
      </c>
      <c r="F176" s="250" t="s">
        <v>162</v>
      </c>
      <c r="G176" s="248"/>
      <c r="H176" s="251">
        <v>2.75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157</v>
      </c>
      <c r="AU176" s="257" t="s">
        <v>85</v>
      </c>
      <c r="AV176" s="15" t="s">
        <v>163</v>
      </c>
      <c r="AW176" s="15" t="s">
        <v>37</v>
      </c>
      <c r="AX176" s="15" t="s">
        <v>75</v>
      </c>
      <c r="AY176" s="257" t="s">
        <v>146</v>
      </c>
    </row>
    <row r="177" s="16" customFormat="1">
      <c r="A177" s="16"/>
      <c r="B177" s="258"/>
      <c r="C177" s="259"/>
      <c r="D177" s="227" t="s">
        <v>157</v>
      </c>
      <c r="E177" s="260" t="s">
        <v>19</v>
      </c>
      <c r="F177" s="261" t="s">
        <v>167</v>
      </c>
      <c r="G177" s="259"/>
      <c r="H177" s="262">
        <v>26.43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68" t="s">
        <v>157</v>
      </c>
      <c r="AU177" s="268" t="s">
        <v>85</v>
      </c>
      <c r="AV177" s="16" t="s">
        <v>153</v>
      </c>
      <c r="AW177" s="16" t="s">
        <v>37</v>
      </c>
      <c r="AX177" s="16" t="s">
        <v>83</v>
      </c>
      <c r="AY177" s="268" t="s">
        <v>146</v>
      </c>
    </row>
    <row r="178" s="2" customFormat="1" ht="37.8" customHeight="1">
      <c r="A178" s="41"/>
      <c r="B178" s="42"/>
      <c r="C178" s="207" t="s">
        <v>196</v>
      </c>
      <c r="D178" s="207" t="s">
        <v>148</v>
      </c>
      <c r="E178" s="208" t="s">
        <v>197</v>
      </c>
      <c r="F178" s="209" t="s">
        <v>198</v>
      </c>
      <c r="G178" s="210" t="s">
        <v>151</v>
      </c>
      <c r="H178" s="211">
        <v>264.30000000000001</v>
      </c>
      <c r="I178" s="212"/>
      <c r="J178" s="213">
        <f>ROUND(I178*H178,2)</f>
        <v>0</v>
      </c>
      <c r="K178" s="209" t="s">
        <v>152</v>
      </c>
      <c r="L178" s="47"/>
      <c r="M178" s="214" t="s">
        <v>19</v>
      </c>
      <c r="N178" s="215" t="s">
        <v>46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153</v>
      </c>
      <c r="AT178" s="218" t="s">
        <v>148</v>
      </c>
      <c r="AU178" s="218" t="s">
        <v>85</v>
      </c>
      <c r="AY178" s="20" t="s">
        <v>146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83</v>
      </c>
      <c r="BK178" s="219">
        <f>ROUND(I178*H178,2)</f>
        <v>0</v>
      </c>
      <c r="BL178" s="20" t="s">
        <v>153</v>
      </c>
      <c r="BM178" s="218" t="s">
        <v>199</v>
      </c>
    </row>
    <row r="179" s="2" customFormat="1">
      <c r="A179" s="41"/>
      <c r="B179" s="42"/>
      <c r="C179" s="43"/>
      <c r="D179" s="220" t="s">
        <v>155</v>
      </c>
      <c r="E179" s="43"/>
      <c r="F179" s="221" t="s">
        <v>200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155</v>
      </c>
      <c r="AU179" s="20" t="s">
        <v>85</v>
      </c>
    </row>
    <row r="180" s="14" customFormat="1">
      <c r="A180" s="14"/>
      <c r="B180" s="236"/>
      <c r="C180" s="237"/>
      <c r="D180" s="227" t="s">
        <v>157</v>
      </c>
      <c r="E180" s="238" t="s">
        <v>19</v>
      </c>
      <c r="F180" s="239" t="s">
        <v>201</v>
      </c>
      <c r="G180" s="237"/>
      <c r="H180" s="240">
        <v>264.30000000000001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157</v>
      </c>
      <c r="AU180" s="246" t="s">
        <v>85</v>
      </c>
      <c r="AV180" s="14" t="s">
        <v>85</v>
      </c>
      <c r="AW180" s="14" t="s">
        <v>37</v>
      </c>
      <c r="AX180" s="14" t="s">
        <v>83</v>
      </c>
      <c r="AY180" s="246" t="s">
        <v>146</v>
      </c>
    </row>
    <row r="181" s="2" customFormat="1" ht="24.15" customHeight="1">
      <c r="A181" s="41"/>
      <c r="B181" s="42"/>
      <c r="C181" s="207" t="s">
        <v>202</v>
      </c>
      <c r="D181" s="207" t="s">
        <v>148</v>
      </c>
      <c r="E181" s="208" t="s">
        <v>203</v>
      </c>
      <c r="F181" s="209" t="s">
        <v>204</v>
      </c>
      <c r="G181" s="210" t="s">
        <v>205</v>
      </c>
      <c r="H181" s="211">
        <v>44.930999999999997</v>
      </c>
      <c r="I181" s="212"/>
      <c r="J181" s="213">
        <f>ROUND(I181*H181,2)</f>
        <v>0</v>
      </c>
      <c r="K181" s="209" t="s">
        <v>152</v>
      </c>
      <c r="L181" s="47"/>
      <c r="M181" s="214" t="s">
        <v>19</v>
      </c>
      <c r="N181" s="215" t="s">
        <v>46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153</v>
      </c>
      <c r="AT181" s="218" t="s">
        <v>148</v>
      </c>
      <c r="AU181" s="218" t="s">
        <v>85</v>
      </c>
      <c r="AY181" s="20" t="s">
        <v>146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83</v>
      </c>
      <c r="BK181" s="219">
        <f>ROUND(I181*H181,2)</f>
        <v>0</v>
      </c>
      <c r="BL181" s="20" t="s">
        <v>153</v>
      </c>
      <c r="BM181" s="218" t="s">
        <v>206</v>
      </c>
    </row>
    <row r="182" s="2" customFormat="1">
      <c r="A182" s="41"/>
      <c r="B182" s="42"/>
      <c r="C182" s="43"/>
      <c r="D182" s="220" t="s">
        <v>155</v>
      </c>
      <c r="E182" s="43"/>
      <c r="F182" s="221" t="s">
        <v>207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155</v>
      </c>
      <c r="AU182" s="20" t="s">
        <v>85</v>
      </c>
    </row>
    <row r="183" s="14" customFormat="1">
      <c r="A183" s="14"/>
      <c r="B183" s="236"/>
      <c r="C183" s="237"/>
      <c r="D183" s="227" t="s">
        <v>157</v>
      </c>
      <c r="E183" s="238" t="s">
        <v>19</v>
      </c>
      <c r="F183" s="239" t="s">
        <v>208</v>
      </c>
      <c r="G183" s="237"/>
      <c r="H183" s="240">
        <v>44.930999999999997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157</v>
      </c>
      <c r="AU183" s="246" t="s">
        <v>85</v>
      </c>
      <c r="AV183" s="14" t="s">
        <v>85</v>
      </c>
      <c r="AW183" s="14" t="s">
        <v>37</v>
      </c>
      <c r="AX183" s="14" t="s">
        <v>83</v>
      </c>
      <c r="AY183" s="246" t="s">
        <v>146</v>
      </c>
    </row>
    <row r="184" s="2" customFormat="1" ht="24.15" customHeight="1">
      <c r="A184" s="41"/>
      <c r="B184" s="42"/>
      <c r="C184" s="207" t="s">
        <v>209</v>
      </c>
      <c r="D184" s="207" t="s">
        <v>148</v>
      </c>
      <c r="E184" s="208" t="s">
        <v>210</v>
      </c>
      <c r="F184" s="209" t="s">
        <v>211</v>
      </c>
      <c r="G184" s="210" t="s">
        <v>151</v>
      </c>
      <c r="H184" s="211">
        <v>54.149999999999999</v>
      </c>
      <c r="I184" s="212"/>
      <c r="J184" s="213">
        <f>ROUND(I184*H184,2)</f>
        <v>0</v>
      </c>
      <c r="K184" s="209" t="s">
        <v>152</v>
      </c>
      <c r="L184" s="47"/>
      <c r="M184" s="214" t="s">
        <v>19</v>
      </c>
      <c r="N184" s="215" t="s">
        <v>46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153</v>
      </c>
      <c r="AT184" s="218" t="s">
        <v>148</v>
      </c>
      <c r="AU184" s="218" t="s">
        <v>85</v>
      </c>
      <c r="AY184" s="20" t="s">
        <v>146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83</v>
      </c>
      <c r="BK184" s="219">
        <f>ROUND(I184*H184,2)</f>
        <v>0</v>
      </c>
      <c r="BL184" s="20" t="s">
        <v>153</v>
      </c>
      <c r="BM184" s="218" t="s">
        <v>212</v>
      </c>
    </row>
    <row r="185" s="2" customFormat="1">
      <c r="A185" s="41"/>
      <c r="B185" s="42"/>
      <c r="C185" s="43"/>
      <c r="D185" s="220" t="s">
        <v>155</v>
      </c>
      <c r="E185" s="43"/>
      <c r="F185" s="221" t="s">
        <v>213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155</v>
      </c>
      <c r="AU185" s="20" t="s">
        <v>85</v>
      </c>
    </row>
    <row r="186" s="13" customFormat="1">
      <c r="A186" s="13"/>
      <c r="B186" s="225"/>
      <c r="C186" s="226"/>
      <c r="D186" s="227" t="s">
        <v>157</v>
      </c>
      <c r="E186" s="228" t="s">
        <v>19</v>
      </c>
      <c r="F186" s="229" t="s">
        <v>172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157</v>
      </c>
      <c r="AU186" s="235" t="s">
        <v>85</v>
      </c>
      <c r="AV186" s="13" t="s">
        <v>83</v>
      </c>
      <c r="AW186" s="13" t="s">
        <v>37</v>
      </c>
      <c r="AX186" s="13" t="s">
        <v>75</v>
      </c>
      <c r="AY186" s="235" t="s">
        <v>146</v>
      </c>
    </row>
    <row r="187" s="14" customFormat="1">
      <c r="A187" s="14"/>
      <c r="B187" s="236"/>
      <c r="C187" s="237"/>
      <c r="D187" s="227" t="s">
        <v>157</v>
      </c>
      <c r="E187" s="238" t="s">
        <v>19</v>
      </c>
      <c r="F187" s="239" t="s">
        <v>173</v>
      </c>
      <c r="G187" s="237"/>
      <c r="H187" s="240">
        <v>12.529999999999999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157</v>
      </c>
      <c r="AU187" s="246" t="s">
        <v>85</v>
      </c>
      <c r="AV187" s="14" t="s">
        <v>85</v>
      </c>
      <c r="AW187" s="14" t="s">
        <v>37</v>
      </c>
      <c r="AX187" s="14" t="s">
        <v>75</v>
      </c>
      <c r="AY187" s="246" t="s">
        <v>146</v>
      </c>
    </row>
    <row r="188" s="14" customFormat="1">
      <c r="A188" s="14"/>
      <c r="B188" s="236"/>
      <c r="C188" s="237"/>
      <c r="D188" s="227" t="s">
        <v>157</v>
      </c>
      <c r="E188" s="238" t="s">
        <v>19</v>
      </c>
      <c r="F188" s="239" t="s">
        <v>174</v>
      </c>
      <c r="G188" s="237"/>
      <c r="H188" s="240">
        <v>21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157</v>
      </c>
      <c r="AU188" s="246" t="s">
        <v>85</v>
      </c>
      <c r="AV188" s="14" t="s">
        <v>85</v>
      </c>
      <c r="AW188" s="14" t="s">
        <v>37</v>
      </c>
      <c r="AX188" s="14" t="s">
        <v>75</v>
      </c>
      <c r="AY188" s="246" t="s">
        <v>146</v>
      </c>
    </row>
    <row r="189" s="14" customFormat="1">
      <c r="A189" s="14"/>
      <c r="B189" s="236"/>
      <c r="C189" s="237"/>
      <c r="D189" s="227" t="s">
        <v>157</v>
      </c>
      <c r="E189" s="238" t="s">
        <v>19</v>
      </c>
      <c r="F189" s="239" t="s">
        <v>175</v>
      </c>
      <c r="G189" s="237"/>
      <c r="H189" s="240">
        <v>12.67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157</v>
      </c>
      <c r="AU189" s="246" t="s">
        <v>85</v>
      </c>
      <c r="AV189" s="14" t="s">
        <v>85</v>
      </c>
      <c r="AW189" s="14" t="s">
        <v>37</v>
      </c>
      <c r="AX189" s="14" t="s">
        <v>75</v>
      </c>
      <c r="AY189" s="246" t="s">
        <v>146</v>
      </c>
    </row>
    <row r="190" s="15" customFormat="1">
      <c r="A190" s="15"/>
      <c r="B190" s="247"/>
      <c r="C190" s="248"/>
      <c r="D190" s="227" t="s">
        <v>157</v>
      </c>
      <c r="E190" s="249" t="s">
        <v>19</v>
      </c>
      <c r="F190" s="250" t="s">
        <v>162</v>
      </c>
      <c r="G190" s="248"/>
      <c r="H190" s="251">
        <v>46.200000000000003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157</v>
      </c>
      <c r="AU190" s="257" t="s">
        <v>85</v>
      </c>
      <c r="AV190" s="15" t="s">
        <v>163</v>
      </c>
      <c r="AW190" s="15" t="s">
        <v>37</v>
      </c>
      <c r="AX190" s="15" t="s">
        <v>75</v>
      </c>
      <c r="AY190" s="257" t="s">
        <v>146</v>
      </c>
    </row>
    <row r="191" s="13" customFormat="1">
      <c r="A191" s="13"/>
      <c r="B191" s="225"/>
      <c r="C191" s="226"/>
      <c r="D191" s="227" t="s">
        <v>157</v>
      </c>
      <c r="E191" s="228" t="s">
        <v>19</v>
      </c>
      <c r="F191" s="229" t="s">
        <v>184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157</v>
      </c>
      <c r="AU191" s="235" t="s">
        <v>85</v>
      </c>
      <c r="AV191" s="13" t="s">
        <v>83</v>
      </c>
      <c r="AW191" s="13" t="s">
        <v>37</v>
      </c>
      <c r="AX191" s="13" t="s">
        <v>75</v>
      </c>
      <c r="AY191" s="235" t="s">
        <v>146</v>
      </c>
    </row>
    <row r="192" s="14" customFormat="1">
      <c r="A192" s="14"/>
      <c r="B192" s="236"/>
      <c r="C192" s="237"/>
      <c r="D192" s="227" t="s">
        <v>157</v>
      </c>
      <c r="E192" s="238" t="s">
        <v>19</v>
      </c>
      <c r="F192" s="239" t="s">
        <v>214</v>
      </c>
      <c r="G192" s="237"/>
      <c r="H192" s="240">
        <v>6.2999999999999998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157</v>
      </c>
      <c r="AU192" s="246" t="s">
        <v>85</v>
      </c>
      <c r="AV192" s="14" t="s">
        <v>85</v>
      </c>
      <c r="AW192" s="14" t="s">
        <v>37</v>
      </c>
      <c r="AX192" s="14" t="s">
        <v>75</v>
      </c>
      <c r="AY192" s="246" t="s">
        <v>146</v>
      </c>
    </row>
    <row r="193" s="15" customFormat="1">
      <c r="A193" s="15"/>
      <c r="B193" s="247"/>
      <c r="C193" s="248"/>
      <c r="D193" s="227" t="s">
        <v>157</v>
      </c>
      <c r="E193" s="249" t="s">
        <v>19</v>
      </c>
      <c r="F193" s="250" t="s">
        <v>162</v>
      </c>
      <c r="G193" s="248"/>
      <c r="H193" s="251">
        <v>6.2999999999999998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157</v>
      </c>
      <c r="AU193" s="257" t="s">
        <v>85</v>
      </c>
      <c r="AV193" s="15" t="s">
        <v>163</v>
      </c>
      <c r="AW193" s="15" t="s">
        <v>37</v>
      </c>
      <c r="AX193" s="15" t="s">
        <v>75</v>
      </c>
      <c r="AY193" s="257" t="s">
        <v>146</v>
      </c>
    </row>
    <row r="194" s="13" customFormat="1">
      <c r="A194" s="13"/>
      <c r="B194" s="225"/>
      <c r="C194" s="226"/>
      <c r="D194" s="227" t="s">
        <v>157</v>
      </c>
      <c r="E194" s="228" t="s">
        <v>19</v>
      </c>
      <c r="F194" s="229" t="s">
        <v>178</v>
      </c>
      <c r="G194" s="226"/>
      <c r="H194" s="228" t="s">
        <v>19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157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146</v>
      </c>
    </row>
    <row r="195" s="14" customFormat="1">
      <c r="A195" s="14"/>
      <c r="B195" s="236"/>
      <c r="C195" s="237"/>
      <c r="D195" s="227" t="s">
        <v>157</v>
      </c>
      <c r="E195" s="238" t="s">
        <v>19</v>
      </c>
      <c r="F195" s="239" t="s">
        <v>215</v>
      </c>
      <c r="G195" s="237"/>
      <c r="H195" s="240">
        <v>1.6499999999999999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157</v>
      </c>
      <c r="AU195" s="246" t="s">
        <v>85</v>
      </c>
      <c r="AV195" s="14" t="s">
        <v>85</v>
      </c>
      <c r="AW195" s="14" t="s">
        <v>37</v>
      </c>
      <c r="AX195" s="14" t="s">
        <v>75</v>
      </c>
      <c r="AY195" s="246" t="s">
        <v>146</v>
      </c>
    </row>
    <row r="196" s="15" customFormat="1">
      <c r="A196" s="15"/>
      <c r="B196" s="247"/>
      <c r="C196" s="248"/>
      <c r="D196" s="227" t="s">
        <v>157</v>
      </c>
      <c r="E196" s="249" t="s">
        <v>19</v>
      </c>
      <c r="F196" s="250" t="s">
        <v>162</v>
      </c>
      <c r="G196" s="248"/>
      <c r="H196" s="251">
        <v>1.6499999999999999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157</v>
      </c>
      <c r="AU196" s="257" t="s">
        <v>85</v>
      </c>
      <c r="AV196" s="15" t="s">
        <v>163</v>
      </c>
      <c r="AW196" s="15" t="s">
        <v>37</v>
      </c>
      <c r="AX196" s="15" t="s">
        <v>75</v>
      </c>
      <c r="AY196" s="257" t="s">
        <v>146</v>
      </c>
    </row>
    <row r="197" s="16" customFormat="1">
      <c r="A197" s="16"/>
      <c r="B197" s="258"/>
      <c r="C197" s="259"/>
      <c r="D197" s="227" t="s">
        <v>157</v>
      </c>
      <c r="E197" s="260" t="s">
        <v>19</v>
      </c>
      <c r="F197" s="261" t="s">
        <v>167</v>
      </c>
      <c r="G197" s="259"/>
      <c r="H197" s="262">
        <v>54.149999999999999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68" t="s">
        <v>157</v>
      </c>
      <c r="AU197" s="268" t="s">
        <v>85</v>
      </c>
      <c r="AV197" s="16" t="s">
        <v>153</v>
      </c>
      <c r="AW197" s="16" t="s">
        <v>37</v>
      </c>
      <c r="AX197" s="16" t="s">
        <v>83</v>
      </c>
      <c r="AY197" s="268" t="s">
        <v>146</v>
      </c>
    </row>
    <row r="198" s="2" customFormat="1" ht="37.8" customHeight="1">
      <c r="A198" s="41"/>
      <c r="B198" s="42"/>
      <c r="C198" s="207" t="s">
        <v>216</v>
      </c>
      <c r="D198" s="207" t="s">
        <v>148</v>
      </c>
      <c r="E198" s="208" t="s">
        <v>217</v>
      </c>
      <c r="F198" s="209" t="s">
        <v>218</v>
      </c>
      <c r="G198" s="210" t="s">
        <v>151</v>
      </c>
      <c r="H198" s="211">
        <v>10.6</v>
      </c>
      <c r="I198" s="212"/>
      <c r="J198" s="213">
        <f>ROUND(I198*H198,2)</f>
        <v>0</v>
      </c>
      <c r="K198" s="209" t="s">
        <v>152</v>
      </c>
      <c r="L198" s="47"/>
      <c r="M198" s="214" t="s">
        <v>19</v>
      </c>
      <c r="N198" s="215" t="s">
        <v>46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153</v>
      </c>
      <c r="AT198" s="218" t="s">
        <v>148</v>
      </c>
      <c r="AU198" s="218" t="s">
        <v>85</v>
      </c>
      <c r="AY198" s="20" t="s">
        <v>146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83</v>
      </c>
      <c r="BK198" s="219">
        <f>ROUND(I198*H198,2)</f>
        <v>0</v>
      </c>
      <c r="BL198" s="20" t="s">
        <v>153</v>
      </c>
      <c r="BM198" s="218" t="s">
        <v>219</v>
      </c>
    </row>
    <row r="199" s="2" customFormat="1">
      <c r="A199" s="41"/>
      <c r="B199" s="42"/>
      <c r="C199" s="43"/>
      <c r="D199" s="220" t="s">
        <v>155</v>
      </c>
      <c r="E199" s="43"/>
      <c r="F199" s="221" t="s">
        <v>220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155</v>
      </c>
      <c r="AU199" s="20" t="s">
        <v>85</v>
      </c>
    </row>
    <row r="200" s="13" customFormat="1">
      <c r="A200" s="13"/>
      <c r="B200" s="225"/>
      <c r="C200" s="226"/>
      <c r="D200" s="227" t="s">
        <v>157</v>
      </c>
      <c r="E200" s="228" t="s">
        <v>19</v>
      </c>
      <c r="F200" s="229" t="s">
        <v>184</v>
      </c>
      <c r="G200" s="226"/>
      <c r="H200" s="228" t="s">
        <v>19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157</v>
      </c>
      <c r="AU200" s="235" t="s">
        <v>85</v>
      </c>
      <c r="AV200" s="13" t="s">
        <v>83</v>
      </c>
      <c r="AW200" s="13" t="s">
        <v>37</v>
      </c>
      <c r="AX200" s="13" t="s">
        <v>75</v>
      </c>
      <c r="AY200" s="235" t="s">
        <v>146</v>
      </c>
    </row>
    <row r="201" s="14" customFormat="1">
      <c r="A201" s="14"/>
      <c r="B201" s="236"/>
      <c r="C201" s="237"/>
      <c r="D201" s="227" t="s">
        <v>157</v>
      </c>
      <c r="E201" s="238" t="s">
        <v>19</v>
      </c>
      <c r="F201" s="239" t="s">
        <v>221</v>
      </c>
      <c r="G201" s="237"/>
      <c r="H201" s="240">
        <v>8.4000000000000004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157</v>
      </c>
      <c r="AU201" s="246" t="s">
        <v>85</v>
      </c>
      <c r="AV201" s="14" t="s">
        <v>85</v>
      </c>
      <c r="AW201" s="14" t="s">
        <v>37</v>
      </c>
      <c r="AX201" s="14" t="s">
        <v>75</v>
      </c>
      <c r="AY201" s="246" t="s">
        <v>146</v>
      </c>
    </row>
    <row r="202" s="15" customFormat="1">
      <c r="A202" s="15"/>
      <c r="B202" s="247"/>
      <c r="C202" s="248"/>
      <c r="D202" s="227" t="s">
        <v>157</v>
      </c>
      <c r="E202" s="249" t="s">
        <v>19</v>
      </c>
      <c r="F202" s="250" t="s">
        <v>162</v>
      </c>
      <c r="G202" s="248"/>
      <c r="H202" s="251">
        <v>8.4000000000000004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157</v>
      </c>
      <c r="AU202" s="257" t="s">
        <v>85</v>
      </c>
      <c r="AV202" s="15" t="s">
        <v>163</v>
      </c>
      <c r="AW202" s="15" t="s">
        <v>37</v>
      </c>
      <c r="AX202" s="15" t="s">
        <v>75</v>
      </c>
      <c r="AY202" s="257" t="s">
        <v>146</v>
      </c>
    </row>
    <row r="203" s="13" customFormat="1">
      <c r="A203" s="13"/>
      <c r="B203" s="225"/>
      <c r="C203" s="226"/>
      <c r="D203" s="227" t="s">
        <v>157</v>
      </c>
      <c r="E203" s="228" t="s">
        <v>19</v>
      </c>
      <c r="F203" s="229" t="s">
        <v>178</v>
      </c>
      <c r="G203" s="226"/>
      <c r="H203" s="228" t="s">
        <v>19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157</v>
      </c>
      <c r="AU203" s="235" t="s">
        <v>85</v>
      </c>
      <c r="AV203" s="13" t="s">
        <v>83</v>
      </c>
      <c r="AW203" s="13" t="s">
        <v>37</v>
      </c>
      <c r="AX203" s="13" t="s">
        <v>75</v>
      </c>
      <c r="AY203" s="235" t="s">
        <v>146</v>
      </c>
    </row>
    <row r="204" s="14" customFormat="1">
      <c r="A204" s="14"/>
      <c r="B204" s="236"/>
      <c r="C204" s="237"/>
      <c r="D204" s="227" t="s">
        <v>157</v>
      </c>
      <c r="E204" s="238" t="s">
        <v>19</v>
      </c>
      <c r="F204" s="239" t="s">
        <v>222</v>
      </c>
      <c r="G204" s="237"/>
      <c r="H204" s="240">
        <v>2.2000000000000002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157</v>
      </c>
      <c r="AU204" s="246" t="s">
        <v>85</v>
      </c>
      <c r="AV204" s="14" t="s">
        <v>85</v>
      </c>
      <c r="AW204" s="14" t="s">
        <v>37</v>
      </c>
      <c r="AX204" s="14" t="s">
        <v>75</v>
      </c>
      <c r="AY204" s="246" t="s">
        <v>146</v>
      </c>
    </row>
    <row r="205" s="15" customFormat="1">
      <c r="A205" s="15"/>
      <c r="B205" s="247"/>
      <c r="C205" s="248"/>
      <c r="D205" s="227" t="s">
        <v>157</v>
      </c>
      <c r="E205" s="249" t="s">
        <v>19</v>
      </c>
      <c r="F205" s="250" t="s">
        <v>162</v>
      </c>
      <c r="G205" s="248"/>
      <c r="H205" s="251">
        <v>2.2000000000000002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7" t="s">
        <v>157</v>
      </c>
      <c r="AU205" s="257" t="s">
        <v>85</v>
      </c>
      <c r="AV205" s="15" t="s">
        <v>163</v>
      </c>
      <c r="AW205" s="15" t="s">
        <v>37</v>
      </c>
      <c r="AX205" s="15" t="s">
        <v>75</v>
      </c>
      <c r="AY205" s="257" t="s">
        <v>146</v>
      </c>
    </row>
    <row r="206" s="16" customFormat="1">
      <c r="A206" s="16"/>
      <c r="B206" s="258"/>
      <c r="C206" s="259"/>
      <c r="D206" s="227" t="s">
        <v>157</v>
      </c>
      <c r="E206" s="260" t="s">
        <v>19</v>
      </c>
      <c r="F206" s="261" t="s">
        <v>167</v>
      </c>
      <c r="G206" s="259"/>
      <c r="H206" s="262">
        <v>10.600000000000001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8" t="s">
        <v>157</v>
      </c>
      <c r="AU206" s="268" t="s">
        <v>85</v>
      </c>
      <c r="AV206" s="16" t="s">
        <v>153</v>
      </c>
      <c r="AW206" s="16" t="s">
        <v>37</v>
      </c>
      <c r="AX206" s="16" t="s">
        <v>83</v>
      </c>
      <c r="AY206" s="268" t="s">
        <v>146</v>
      </c>
    </row>
    <row r="207" s="2" customFormat="1" ht="16.5" customHeight="1">
      <c r="A207" s="41"/>
      <c r="B207" s="42"/>
      <c r="C207" s="269" t="s">
        <v>223</v>
      </c>
      <c r="D207" s="269" t="s">
        <v>224</v>
      </c>
      <c r="E207" s="270" t="s">
        <v>225</v>
      </c>
      <c r="F207" s="271" t="s">
        <v>226</v>
      </c>
      <c r="G207" s="272" t="s">
        <v>205</v>
      </c>
      <c r="H207" s="273">
        <v>21.199999999999999</v>
      </c>
      <c r="I207" s="274"/>
      <c r="J207" s="275">
        <f>ROUND(I207*H207,2)</f>
        <v>0</v>
      </c>
      <c r="K207" s="271" t="s">
        <v>152</v>
      </c>
      <c r="L207" s="276"/>
      <c r="M207" s="277" t="s">
        <v>19</v>
      </c>
      <c r="N207" s="278" t="s">
        <v>46</v>
      </c>
      <c r="O207" s="87"/>
      <c r="P207" s="216">
        <f>O207*H207</f>
        <v>0</v>
      </c>
      <c r="Q207" s="216">
        <v>1</v>
      </c>
      <c r="R207" s="216">
        <f>Q207*H207</f>
        <v>21.199999999999999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209</v>
      </c>
      <c r="AT207" s="218" t="s">
        <v>224</v>
      </c>
      <c r="AU207" s="218" t="s">
        <v>85</v>
      </c>
      <c r="AY207" s="20" t="s">
        <v>146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83</v>
      </c>
      <c r="BK207" s="219">
        <f>ROUND(I207*H207,2)</f>
        <v>0</v>
      </c>
      <c r="BL207" s="20" t="s">
        <v>153</v>
      </c>
      <c r="BM207" s="218" t="s">
        <v>227</v>
      </c>
    </row>
    <row r="208" s="14" customFormat="1">
      <c r="A208" s="14"/>
      <c r="B208" s="236"/>
      <c r="C208" s="237"/>
      <c r="D208" s="227" t="s">
        <v>157</v>
      </c>
      <c r="E208" s="238" t="s">
        <v>19</v>
      </c>
      <c r="F208" s="239" t="s">
        <v>228</v>
      </c>
      <c r="G208" s="237"/>
      <c r="H208" s="240">
        <v>21.199999999999999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157</v>
      </c>
      <c r="AU208" s="246" t="s">
        <v>85</v>
      </c>
      <c r="AV208" s="14" t="s">
        <v>85</v>
      </c>
      <c r="AW208" s="14" t="s">
        <v>37</v>
      </c>
      <c r="AX208" s="14" t="s">
        <v>83</v>
      </c>
      <c r="AY208" s="246" t="s">
        <v>146</v>
      </c>
    </row>
    <row r="209" s="2" customFormat="1" ht="21.75" customHeight="1">
      <c r="A209" s="41"/>
      <c r="B209" s="42"/>
      <c r="C209" s="207" t="s">
        <v>229</v>
      </c>
      <c r="D209" s="207" t="s">
        <v>148</v>
      </c>
      <c r="E209" s="208" t="s">
        <v>230</v>
      </c>
      <c r="F209" s="209" t="s">
        <v>231</v>
      </c>
      <c r="G209" s="210" t="s">
        <v>232</v>
      </c>
      <c r="H209" s="211">
        <v>122.49500000000001</v>
      </c>
      <c r="I209" s="212"/>
      <c r="J209" s="213">
        <f>ROUND(I209*H209,2)</f>
        <v>0</v>
      </c>
      <c r="K209" s="209" t="s">
        <v>152</v>
      </c>
      <c r="L209" s="47"/>
      <c r="M209" s="214" t="s">
        <v>19</v>
      </c>
      <c r="N209" s="215" t="s">
        <v>46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153</v>
      </c>
      <c r="AT209" s="218" t="s">
        <v>148</v>
      </c>
      <c r="AU209" s="218" t="s">
        <v>85</v>
      </c>
      <c r="AY209" s="20" t="s">
        <v>146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83</v>
      </c>
      <c r="BK209" s="219">
        <f>ROUND(I209*H209,2)</f>
        <v>0</v>
      </c>
      <c r="BL209" s="20" t="s">
        <v>153</v>
      </c>
      <c r="BM209" s="218" t="s">
        <v>233</v>
      </c>
    </row>
    <row r="210" s="2" customFormat="1">
      <c r="A210" s="41"/>
      <c r="B210" s="42"/>
      <c r="C210" s="43"/>
      <c r="D210" s="220" t="s">
        <v>155</v>
      </c>
      <c r="E210" s="43"/>
      <c r="F210" s="221" t="s">
        <v>234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155</v>
      </c>
      <c r="AU210" s="20" t="s">
        <v>85</v>
      </c>
    </row>
    <row r="211" s="13" customFormat="1">
      <c r="A211" s="13"/>
      <c r="B211" s="225"/>
      <c r="C211" s="226"/>
      <c r="D211" s="227" t="s">
        <v>157</v>
      </c>
      <c r="E211" s="228" t="s">
        <v>19</v>
      </c>
      <c r="F211" s="229" t="s">
        <v>158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157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146</v>
      </c>
    </row>
    <row r="212" s="13" customFormat="1">
      <c r="A212" s="13"/>
      <c r="B212" s="225"/>
      <c r="C212" s="226"/>
      <c r="D212" s="227" t="s">
        <v>157</v>
      </c>
      <c r="E212" s="228" t="s">
        <v>19</v>
      </c>
      <c r="F212" s="229" t="s">
        <v>159</v>
      </c>
      <c r="G212" s="226"/>
      <c r="H212" s="228" t="s">
        <v>19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157</v>
      </c>
      <c r="AU212" s="235" t="s">
        <v>85</v>
      </c>
      <c r="AV212" s="13" t="s">
        <v>83</v>
      </c>
      <c r="AW212" s="13" t="s">
        <v>37</v>
      </c>
      <c r="AX212" s="13" t="s">
        <v>75</v>
      </c>
      <c r="AY212" s="235" t="s">
        <v>146</v>
      </c>
    </row>
    <row r="213" s="14" customFormat="1">
      <c r="A213" s="14"/>
      <c r="B213" s="236"/>
      <c r="C213" s="237"/>
      <c r="D213" s="227" t="s">
        <v>157</v>
      </c>
      <c r="E213" s="238" t="s">
        <v>19</v>
      </c>
      <c r="F213" s="239" t="s">
        <v>235</v>
      </c>
      <c r="G213" s="237"/>
      <c r="H213" s="240">
        <v>41.700000000000003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157</v>
      </c>
      <c r="AU213" s="246" t="s">
        <v>85</v>
      </c>
      <c r="AV213" s="14" t="s">
        <v>85</v>
      </c>
      <c r="AW213" s="14" t="s">
        <v>37</v>
      </c>
      <c r="AX213" s="14" t="s">
        <v>75</v>
      </c>
      <c r="AY213" s="246" t="s">
        <v>146</v>
      </c>
    </row>
    <row r="214" s="14" customFormat="1">
      <c r="A214" s="14"/>
      <c r="B214" s="236"/>
      <c r="C214" s="237"/>
      <c r="D214" s="227" t="s">
        <v>157</v>
      </c>
      <c r="E214" s="238" t="s">
        <v>19</v>
      </c>
      <c r="F214" s="239" t="s">
        <v>236</v>
      </c>
      <c r="G214" s="237"/>
      <c r="H214" s="240">
        <v>71.495000000000005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157</v>
      </c>
      <c r="AU214" s="246" t="s">
        <v>85</v>
      </c>
      <c r="AV214" s="14" t="s">
        <v>85</v>
      </c>
      <c r="AW214" s="14" t="s">
        <v>37</v>
      </c>
      <c r="AX214" s="14" t="s">
        <v>75</v>
      </c>
      <c r="AY214" s="246" t="s">
        <v>146</v>
      </c>
    </row>
    <row r="215" s="15" customFormat="1">
      <c r="A215" s="15"/>
      <c r="B215" s="247"/>
      <c r="C215" s="248"/>
      <c r="D215" s="227" t="s">
        <v>157</v>
      </c>
      <c r="E215" s="249" t="s">
        <v>19</v>
      </c>
      <c r="F215" s="250" t="s">
        <v>162</v>
      </c>
      <c r="G215" s="248"/>
      <c r="H215" s="251">
        <v>113.19500000000001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7" t="s">
        <v>157</v>
      </c>
      <c r="AU215" s="257" t="s">
        <v>85</v>
      </c>
      <c r="AV215" s="15" t="s">
        <v>163</v>
      </c>
      <c r="AW215" s="15" t="s">
        <v>37</v>
      </c>
      <c r="AX215" s="15" t="s">
        <v>75</v>
      </c>
      <c r="AY215" s="257" t="s">
        <v>146</v>
      </c>
    </row>
    <row r="216" s="13" customFormat="1">
      <c r="A216" s="13"/>
      <c r="B216" s="225"/>
      <c r="C216" s="226"/>
      <c r="D216" s="227" t="s">
        <v>157</v>
      </c>
      <c r="E216" s="228" t="s">
        <v>19</v>
      </c>
      <c r="F216" s="229" t="s">
        <v>164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157</v>
      </c>
      <c r="AU216" s="235" t="s">
        <v>85</v>
      </c>
      <c r="AV216" s="13" t="s">
        <v>83</v>
      </c>
      <c r="AW216" s="13" t="s">
        <v>37</v>
      </c>
      <c r="AX216" s="13" t="s">
        <v>75</v>
      </c>
      <c r="AY216" s="235" t="s">
        <v>146</v>
      </c>
    </row>
    <row r="217" s="13" customFormat="1">
      <c r="A217" s="13"/>
      <c r="B217" s="225"/>
      <c r="C217" s="226"/>
      <c r="D217" s="227" t="s">
        <v>157</v>
      </c>
      <c r="E217" s="228" t="s">
        <v>19</v>
      </c>
      <c r="F217" s="229" t="s">
        <v>165</v>
      </c>
      <c r="G217" s="226"/>
      <c r="H217" s="228" t="s">
        <v>19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157</v>
      </c>
      <c r="AU217" s="235" t="s">
        <v>85</v>
      </c>
      <c r="AV217" s="13" t="s">
        <v>83</v>
      </c>
      <c r="AW217" s="13" t="s">
        <v>37</v>
      </c>
      <c r="AX217" s="13" t="s">
        <v>75</v>
      </c>
      <c r="AY217" s="235" t="s">
        <v>146</v>
      </c>
    </row>
    <row r="218" s="14" customFormat="1">
      <c r="A218" s="14"/>
      <c r="B218" s="236"/>
      <c r="C218" s="237"/>
      <c r="D218" s="227" t="s">
        <v>157</v>
      </c>
      <c r="E218" s="238" t="s">
        <v>19</v>
      </c>
      <c r="F218" s="239" t="s">
        <v>237</v>
      </c>
      <c r="G218" s="237"/>
      <c r="H218" s="240">
        <v>9.3000000000000007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157</v>
      </c>
      <c r="AU218" s="246" t="s">
        <v>85</v>
      </c>
      <c r="AV218" s="14" t="s">
        <v>85</v>
      </c>
      <c r="AW218" s="14" t="s">
        <v>37</v>
      </c>
      <c r="AX218" s="14" t="s">
        <v>75</v>
      </c>
      <c r="AY218" s="246" t="s">
        <v>146</v>
      </c>
    </row>
    <row r="219" s="15" customFormat="1">
      <c r="A219" s="15"/>
      <c r="B219" s="247"/>
      <c r="C219" s="248"/>
      <c r="D219" s="227" t="s">
        <v>157</v>
      </c>
      <c r="E219" s="249" t="s">
        <v>19</v>
      </c>
      <c r="F219" s="250" t="s">
        <v>162</v>
      </c>
      <c r="G219" s="248"/>
      <c r="H219" s="251">
        <v>9.3000000000000007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157</v>
      </c>
      <c r="AU219" s="257" t="s">
        <v>85</v>
      </c>
      <c r="AV219" s="15" t="s">
        <v>163</v>
      </c>
      <c r="AW219" s="15" t="s">
        <v>37</v>
      </c>
      <c r="AX219" s="15" t="s">
        <v>75</v>
      </c>
      <c r="AY219" s="257" t="s">
        <v>146</v>
      </c>
    </row>
    <row r="220" s="16" customFormat="1">
      <c r="A220" s="16"/>
      <c r="B220" s="258"/>
      <c r="C220" s="259"/>
      <c r="D220" s="227" t="s">
        <v>157</v>
      </c>
      <c r="E220" s="260" t="s">
        <v>19</v>
      </c>
      <c r="F220" s="261" t="s">
        <v>167</v>
      </c>
      <c r="G220" s="259"/>
      <c r="H220" s="262">
        <v>122.49500000000001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8" t="s">
        <v>157</v>
      </c>
      <c r="AU220" s="268" t="s">
        <v>85</v>
      </c>
      <c r="AV220" s="16" t="s">
        <v>153</v>
      </c>
      <c r="AW220" s="16" t="s">
        <v>37</v>
      </c>
      <c r="AX220" s="16" t="s">
        <v>83</v>
      </c>
      <c r="AY220" s="268" t="s">
        <v>146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163</v>
      </c>
      <c r="F221" s="205" t="s">
        <v>238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SUM(P222:P304)</f>
        <v>0</v>
      </c>
      <c r="Q221" s="199"/>
      <c r="R221" s="200">
        <f>SUM(R222:R304)</f>
        <v>3.4345440199999993</v>
      </c>
      <c r="S221" s="199"/>
      <c r="T221" s="201">
        <f>SUM(T222:T304)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74</v>
      </c>
      <c r="AU221" s="203" t="s">
        <v>83</v>
      </c>
      <c r="AY221" s="202" t="s">
        <v>146</v>
      </c>
      <c r="BK221" s="204">
        <f>SUM(BK222:BK304)</f>
        <v>0</v>
      </c>
    </row>
    <row r="222" s="2" customFormat="1" ht="24.15" customHeight="1">
      <c r="A222" s="41"/>
      <c r="B222" s="42"/>
      <c r="C222" s="207" t="s">
        <v>8</v>
      </c>
      <c r="D222" s="207" t="s">
        <v>148</v>
      </c>
      <c r="E222" s="208" t="s">
        <v>239</v>
      </c>
      <c r="F222" s="209" t="s">
        <v>240</v>
      </c>
      <c r="G222" s="210" t="s">
        <v>241</v>
      </c>
      <c r="H222" s="211">
        <v>1</v>
      </c>
      <c r="I222" s="212"/>
      <c r="J222" s="213">
        <f>ROUND(I222*H222,2)</f>
        <v>0</v>
      </c>
      <c r="K222" s="209" t="s">
        <v>152</v>
      </c>
      <c r="L222" s="47"/>
      <c r="M222" s="214" t="s">
        <v>19</v>
      </c>
      <c r="N222" s="215" t="s">
        <v>46</v>
      </c>
      <c r="O222" s="87"/>
      <c r="P222" s="216">
        <f>O222*H222</f>
        <v>0</v>
      </c>
      <c r="Q222" s="216">
        <v>0.00077999999999999999</v>
      </c>
      <c r="R222" s="216">
        <f>Q222*H222</f>
        <v>0.00077999999999999999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153</v>
      </c>
      <c r="AT222" s="218" t="s">
        <v>148</v>
      </c>
      <c r="AU222" s="218" t="s">
        <v>85</v>
      </c>
      <c r="AY222" s="20" t="s">
        <v>146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83</v>
      </c>
      <c r="BK222" s="219">
        <f>ROUND(I222*H222,2)</f>
        <v>0</v>
      </c>
      <c r="BL222" s="20" t="s">
        <v>153</v>
      </c>
      <c r="BM222" s="218" t="s">
        <v>242</v>
      </c>
    </row>
    <row r="223" s="2" customFormat="1">
      <c r="A223" s="41"/>
      <c r="B223" s="42"/>
      <c r="C223" s="43"/>
      <c r="D223" s="220" t="s">
        <v>155</v>
      </c>
      <c r="E223" s="43"/>
      <c r="F223" s="221" t="s">
        <v>243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155</v>
      </c>
      <c r="AU223" s="20" t="s">
        <v>85</v>
      </c>
    </row>
    <row r="224" s="2" customFormat="1">
      <c r="A224" s="41"/>
      <c r="B224" s="42"/>
      <c r="C224" s="43"/>
      <c r="D224" s="227" t="s">
        <v>244</v>
      </c>
      <c r="E224" s="43"/>
      <c r="F224" s="279" t="s">
        <v>245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244</v>
      </c>
      <c r="AU224" s="20" t="s">
        <v>85</v>
      </c>
    </row>
    <row r="225" s="13" customFormat="1">
      <c r="A225" s="13"/>
      <c r="B225" s="225"/>
      <c r="C225" s="226"/>
      <c r="D225" s="227" t="s">
        <v>157</v>
      </c>
      <c r="E225" s="228" t="s">
        <v>19</v>
      </c>
      <c r="F225" s="229" t="s">
        <v>246</v>
      </c>
      <c r="G225" s="226"/>
      <c r="H225" s="228" t="s">
        <v>19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157</v>
      </c>
      <c r="AU225" s="235" t="s">
        <v>85</v>
      </c>
      <c r="AV225" s="13" t="s">
        <v>83</v>
      </c>
      <c r="AW225" s="13" t="s">
        <v>37</v>
      </c>
      <c r="AX225" s="13" t="s">
        <v>75</v>
      </c>
      <c r="AY225" s="235" t="s">
        <v>146</v>
      </c>
    </row>
    <row r="226" s="14" customFormat="1">
      <c r="A226" s="14"/>
      <c r="B226" s="236"/>
      <c r="C226" s="237"/>
      <c r="D226" s="227" t="s">
        <v>157</v>
      </c>
      <c r="E226" s="238" t="s">
        <v>19</v>
      </c>
      <c r="F226" s="239" t="s">
        <v>83</v>
      </c>
      <c r="G226" s="237"/>
      <c r="H226" s="240">
        <v>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157</v>
      </c>
      <c r="AU226" s="246" t="s">
        <v>85</v>
      </c>
      <c r="AV226" s="14" t="s">
        <v>85</v>
      </c>
      <c r="AW226" s="14" t="s">
        <v>37</v>
      </c>
      <c r="AX226" s="14" t="s">
        <v>75</v>
      </c>
      <c r="AY226" s="246" t="s">
        <v>146</v>
      </c>
    </row>
    <row r="227" s="16" customFormat="1">
      <c r="A227" s="16"/>
      <c r="B227" s="258"/>
      <c r="C227" s="259"/>
      <c r="D227" s="227" t="s">
        <v>157</v>
      </c>
      <c r="E227" s="260" t="s">
        <v>19</v>
      </c>
      <c r="F227" s="261" t="s">
        <v>167</v>
      </c>
      <c r="G227" s="259"/>
      <c r="H227" s="262">
        <v>1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68" t="s">
        <v>157</v>
      </c>
      <c r="AU227" s="268" t="s">
        <v>85</v>
      </c>
      <c r="AV227" s="16" t="s">
        <v>153</v>
      </c>
      <c r="AW227" s="16" t="s">
        <v>37</v>
      </c>
      <c r="AX227" s="16" t="s">
        <v>83</v>
      </c>
      <c r="AY227" s="268" t="s">
        <v>146</v>
      </c>
    </row>
    <row r="228" s="2" customFormat="1" ht="24.15" customHeight="1">
      <c r="A228" s="41"/>
      <c r="B228" s="42"/>
      <c r="C228" s="207" t="s">
        <v>247</v>
      </c>
      <c r="D228" s="207" t="s">
        <v>148</v>
      </c>
      <c r="E228" s="208" t="s">
        <v>248</v>
      </c>
      <c r="F228" s="209" t="s">
        <v>249</v>
      </c>
      <c r="G228" s="210" t="s">
        <v>241</v>
      </c>
      <c r="H228" s="211">
        <v>1</v>
      </c>
      <c r="I228" s="212"/>
      <c r="J228" s="213">
        <f>ROUND(I228*H228,2)</f>
        <v>0</v>
      </c>
      <c r="K228" s="209" t="s">
        <v>152</v>
      </c>
      <c r="L228" s="47"/>
      <c r="M228" s="214" t="s">
        <v>19</v>
      </c>
      <c r="N228" s="215" t="s">
        <v>46</v>
      </c>
      <c r="O228" s="87"/>
      <c r="P228" s="216">
        <f>O228*H228</f>
        <v>0</v>
      </c>
      <c r="Q228" s="216">
        <v>0.00117</v>
      </c>
      <c r="R228" s="216">
        <f>Q228*H228</f>
        <v>0.00117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153</v>
      </c>
      <c r="AT228" s="218" t="s">
        <v>148</v>
      </c>
      <c r="AU228" s="218" t="s">
        <v>85</v>
      </c>
      <c r="AY228" s="20" t="s">
        <v>146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83</v>
      </c>
      <c r="BK228" s="219">
        <f>ROUND(I228*H228,2)</f>
        <v>0</v>
      </c>
      <c r="BL228" s="20" t="s">
        <v>153</v>
      </c>
      <c r="BM228" s="218" t="s">
        <v>250</v>
      </c>
    </row>
    <row r="229" s="2" customFormat="1">
      <c r="A229" s="41"/>
      <c r="B229" s="42"/>
      <c r="C229" s="43"/>
      <c r="D229" s="220" t="s">
        <v>155</v>
      </c>
      <c r="E229" s="43"/>
      <c r="F229" s="221" t="s">
        <v>251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155</v>
      </c>
      <c r="AU229" s="20" t="s">
        <v>85</v>
      </c>
    </row>
    <row r="230" s="2" customFormat="1">
      <c r="A230" s="41"/>
      <c r="B230" s="42"/>
      <c r="C230" s="43"/>
      <c r="D230" s="227" t="s">
        <v>244</v>
      </c>
      <c r="E230" s="43"/>
      <c r="F230" s="279" t="s">
        <v>252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244</v>
      </c>
      <c r="AU230" s="20" t="s">
        <v>85</v>
      </c>
    </row>
    <row r="231" s="13" customFormat="1">
      <c r="A231" s="13"/>
      <c r="B231" s="225"/>
      <c r="C231" s="226"/>
      <c r="D231" s="227" t="s">
        <v>157</v>
      </c>
      <c r="E231" s="228" t="s">
        <v>19</v>
      </c>
      <c r="F231" s="229" t="s">
        <v>246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157</v>
      </c>
      <c r="AU231" s="235" t="s">
        <v>85</v>
      </c>
      <c r="AV231" s="13" t="s">
        <v>83</v>
      </c>
      <c r="AW231" s="13" t="s">
        <v>37</v>
      </c>
      <c r="AX231" s="13" t="s">
        <v>75</v>
      </c>
      <c r="AY231" s="235" t="s">
        <v>146</v>
      </c>
    </row>
    <row r="232" s="14" customFormat="1">
      <c r="A232" s="14"/>
      <c r="B232" s="236"/>
      <c r="C232" s="237"/>
      <c r="D232" s="227" t="s">
        <v>157</v>
      </c>
      <c r="E232" s="238" t="s">
        <v>19</v>
      </c>
      <c r="F232" s="239" t="s">
        <v>83</v>
      </c>
      <c r="G232" s="237"/>
      <c r="H232" s="240">
        <v>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157</v>
      </c>
      <c r="AU232" s="246" t="s">
        <v>85</v>
      </c>
      <c r="AV232" s="14" t="s">
        <v>85</v>
      </c>
      <c r="AW232" s="14" t="s">
        <v>37</v>
      </c>
      <c r="AX232" s="14" t="s">
        <v>75</v>
      </c>
      <c r="AY232" s="246" t="s">
        <v>146</v>
      </c>
    </row>
    <row r="233" s="16" customFormat="1">
      <c r="A233" s="16"/>
      <c r="B233" s="258"/>
      <c r="C233" s="259"/>
      <c r="D233" s="227" t="s">
        <v>157</v>
      </c>
      <c r="E233" s="260" t="s">
        <v>19</v>
      </c>
      <c r="F233" s="261" t="s">
        <v>167</v>
      </c>
      <c r="G233" s="259"/>
      <c r="H233" s="262">
        <v>1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8" t="s">
        <v>157</v>
      </c>
      <c r="AU233" s="268" t="s">
        <v>85</v>
      </c>
      <c r="AV233" s="16" t="s">
        <v>153</v>
      </c>
      <c r="AW233" s="16" t="s">
        <v>37</v>
      </c>
      <c r="AX233" s="16" t="s">
        <v>83</v>
      </c>
      <c r="AY233" s="268" t="s">
        <v>146</v>
      </c>
    </row>
    <row r="234" s="2" customFormat="1" ht="16.5" customHeight="1">
      <c r="A234" s="41"/>
      <c r="B234" s="42"/>
      <c r="C234" s="207" t="s">
        <v>253</v>
      </c>
      <c r="D234" s="207" t="s">
        <v>148</v>
      </c>
      <c r="E234" s="208" t="s">
        <v>254</v>
      </c>
      <c r="F234" s="209" t="s">
        <v>255</v>
      </c>
      <c r="G234" s="210" t="s">
        <v>256</v>
      </c>
      <c r="H234" s="211">
        <v>1</v>
      </c>
      <c r="I234" s="212"/>
      <c r="J234" s="213">
        <f>ROUND(I234*H234,2)</f>
        <v>0</v>
      </c>
      <c r="K234" s="209" t="s">
        <v>152</v>
      </c>
      <c r="L234" s="47"/>
      <c r="M234" s="214" t="s">
        <v>19</v>
      </c>
      <c r="N234" s="215" t="s">
        <v>46</v>
      </c>
      <c r="O234" s="87"/>
      <c r="P234" s="216">
        <f>O234*H234</f>
        <v>0</v>
      </c>
      <c r="Q234" s="216">
        <v>0.0011000000000000001</v>
      </c>
      <c r="R234" s="216">
        <f>Q234*H234</f>
        <v>0.0011000000000000001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153</v>
      </c>
      <c r="AT234" s="218" t="s">
        <v>148</v>
      </c>
      <c r="AU234" s="218" t="s">
        <v>85</v>
      </c>
      <c r="AY234" s="20" t="s">
        <v>146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83</v>
      </c>
      <c r="BK234" s="219">
        <f>ROUND(I234*H234,2)</f>
        <v>0</v>
      </c>
      <c r="BL234" s="20" t="s">
        <v>153</v>
      </c>
      <c r="BM234" s="218" t="s">
        <v>257</v>
      </c>
    </row>
    <row r="235" s="2" customFormat="1">
      <c r="A235" s="41"/>
      <c r="B235" s="42"/>
      <c r="C235" s="43"/>
      <c r="D235" s="220" t="s">
        <v>155</v>
      </c>
      <c r="E235" s="43"/>
      <c r="F235" s="221" t="s">
        <v>258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155</v>
      </c>
      <c r="AU235" s="20" t="s">
        <v>85</v>
      </c>
    </row>
    <row r="236" s="2" customFormat="1" ht="24.15" customHeight="1">
      <c r="A236" s="41"/>
      <c r="B236" s="42"/>
      <c r="C236" s="207" t="s">
        <v>259</v>
      </c>
      <c r="D236" s="207" t="s">
        <v>148</v>
      </c>
      <c r="E236" s="208" t="s">
        <v>260</v>
      </c>
      <c r="F236" s="209" t="s">
        <v>261</v>
      </c>
      <c r="G236" s="210" t="s">
        <v>256</v>
      </c>
      <c r="H236" s="211">
        <v>5</v>
      </c>
      <c r="I236" s="212"/>
      <c r="J236" s="213">
        <f>ROUND(I236*H236,2)</f>
        <v>0</v>
      </c>
      <c r="K236" s="209" t="s">
        <v>152</v>
      </c>
      <c r="L236" s="47"/>
      <c r="M236" s="214" t="s">
        <v>19</v>
      </c>
      <c r="N236" s="215" t="s">
        <v>46</v>
      </c>
      <c r="O236" s="87"/>
      <c r="P236" s="216">
        <f>O236*H236</f>
        <v>0</v>
      </c>
      <c r="Q236" s="216">
        <v>0.022280000000000001</v>
      </c>
      <c r="R236" s="216">
        <f>Q236*H236</f>
        <v>0.1114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153</v>
      </c>
      <c r="AT236" s="218" t="s">
        <v>148</v>
      </c>
      <c r="AU236" s="218" t="s">
        <v>85</v>
      </c>
      <c r="AY236" s="20" t="s">
        <v>146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83</v>
      </c>
      <c r="BK236" s="219">
        <f>ROUND(I236*H236,2)</f>
        <v>0</v>
      </c>
      <c r="BL236" s="20" t="s">
        <v>153</v>
      </c>
      <c r="BM236" s="218" t="s">
        <v>262</v>
      </c>
    </row>
    <row r="237" s="2" customFormat="1">
      <c r="A237" s="41"/>
      <c r="B237" s="42"/>
      <c r="C237" s="43"/>
      <c r="D237" s="220" t="s">
        <v>155</v>
      </c>
      <c r="E237" s="43"/>
      <c r="F237" s="221" t="s">
        <v>263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155</v>
      </c>
      <c r="AU237" s="20" t="s">
        <v>85</v>
      </c>
    </row>
    <row r="238" s="13" customFormat="1">
      <c r="A238" s="13"/>
      <c r="B238" s="225"/>
      <c r="C238" s="226"/>
      <c r="D238" s="227" t="s">
        <v>157</v>
      </c>
      <c r="E238" s="228" t="s">
        <v>19</v>
      </c>
      <c r="F238" s="229" t="s">
        <v>264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157</v>
      </c>
      <c r="AU238" s="235" t="s">
        <v>85</v>
      </c>
      <c r="AV238" s="13" t="s">
        <v>83</v>
      </c>
      <c r="AW238" s="13" t="s">
        <v>37</v>
      </c>
      <c r="AX238" s="13" t="s">
        <v>75</v>
      </c>
      <c r="AY238" s="235" t="s">
        <v>146</v>
      </c>
    </row>
    <row r="239" s="14" customFormat="1">
      <c r="A239" s="14"/>
      <c r="B239" s="236"/>
      <c r="C239" s="237"/>
      <c r="D239" s="227" t="s">
        <v>157</v>
      </c>
      <c r="E239" s="238" t="s">
        <v>19</v>
      </c>
      <c r="F239" s="239" t="s">
        <v>153</v>
      </c>
      <c r="G239" s="237"/>
      <c r="H239" s="240">
        <v>4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157</v>
      </c>
      <c r="AU239" s="246" t="s">
        <v>85</v>
      </c>
      <c r="AV239" s="14" t="s">
        <v>85</v>
      </c>
      <c r="AW239" s="14" t="s">
        <v>37</v>
      </c>
      <c r="AX239" s="14" t="s">
        <v>75</v>
      </c>
      <c r="AY239" s="246" t="s">
        <v>146</v>
      </c>
    </row>
    <row r="240" s="15" customFormat="1">
      <c r="A240" s="15"/>
      <c r="B240" s="247"/>
      <c r="C240" s="248"/>
      <c r="D240" s="227" t="s">
        <v>157</v>
      </c>
      <c r="E240" s="249" t="s">
        <v>19</v>
      </c>
      <c r="F240" s="250" t="s">
        <v>162</v>
      </c>
      <c r="G240" s="248"/>
      <c r="H240" s="251">
        <v>4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7" t="s">
        <v>157</v>
      </c>
      <c r="AU240" s="257" t="s">
        <v>85</v>
      </c>
      <c r="AV240" s="15" t="s">
        <v>163</v>
      </c>
      <c r="AW240" s="15" t="s">
        <v>37</v>
      </c>
      <c r="AX240" s="15" t="s">
        <v>75</v>
      </c>
      <c r="AY240" s="257" t="s">
        <v>146</v>
      </c>
    </row>
    <row r="241" s="13" customFormat="1">
      <c r="A241" s="13"/>
      <c r="B241" s="225"/>
      <c r="C241" s="226"/>
      <c r="D241" s="227" t="s">
        <v>157</v>
      </c>
      <c r="E241" s="228" t="s">
        <v>19</v>
      </c>
      <c r="F241" s="229" t="s">
        <v>265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157</v>
      </c>
      <c r="AU241" s="235" t="s">
        <v>85</v>
      </c>
      <c r="AV241" s="13" t="s">
        <v>83</v>
      </c>
      <c r="AW241" s="13" t="s">
        <v>37</v>
      </c>
      <c r="AX241" s="13" t="s">
        <v>75</v>
      </c>
      <c r="AY241" s="235" t="s">
        <v>146</v>
      </c>
    </row>
    <row r="242" s="14" customFormat="1">
      <c r="A242" s="14"/>
      <c r="B242" s="236"/>
      <c r="C242" s="237"/>
      <c r="D242" s="227" t="s">
        <v>157</v>
      </c>
      <c r="E242" s="238" t="s">
        <v>19</v>
      </c>
      <c r="F242" s="239" t="s">
        <v>83</v>
      </c>
      <c r="G242" s="237"/>
      <c r="H242" s="240">
        <v>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157</v>
      </c>
      <c r="AU242" s="246" t="s">
        <v>85</v>
      </c>
      <c r="AV242" s="14" t="s">
        <v>85</v>
      </c>
      <c r="AW242" s="14" t="s">
        <v>37</v>
      </c>
      <c r="AX242" s="14" t="s">
        <v>75</v>
      </c>
      <c r="AY242" s="246" t="s">
        <v>146</v>
      </c>
    </row>
    <row r="243" s="15" customFormat="1">
      <c r="A243" s="15"/>
      <c r="B243" s="247"/>
      <c r="C243" s="248"/>
      <c r="D243" s="227" t="s">
        <v>157</v>
      </c>
      <c r="E243" s="249" t="s">
        <v>19</v>
      </c>
      <c r="F243" s="250" t="s">
        <v>162</v>
      </c>
      <c r="G243" s="248"/>
      <c r="H243" s="251">
        <v>1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157</v>
      </c>
      <c r="AU243" s="257" t="s">
        <v>85</v>
      </c>
      <c r="AV243" s="15" t="s">
        <v>163</v>
      </c>
      <c r="AW243" s="15" t="s">
        <v>37</v>
      </c>
      <c r="AX243" s="15" t="s">
        <v>75</v>
      </c>
      <c r="AY243" s="257" t="s">
        <v>146</v>
      </c>
    </row>
    <row r="244" s="16" customFormat="1">
      <c r="A244" s="16"/>
      <c r="B244" s="258"/>
      <c r="C244" s="259"/>
      <c r="D244" s="227" t="s">
        <v>157</v>
      </c>
      <c r="E244" s="260" t="s">
        <v>19</v>
      </c>
      <c r="F244" s="261" t="s">
        <v>167</v>
      </c>
      <c r="G244" s="259"/>
      <c r="H244" s="262">
        <v>5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8" t="s">
        <v>157</v>
      </c>
      <c r="AU244" s="268" t="s">
        <v>85</v>
      </c>
      <c r="AV244" s="16" t="s">
        <v>153</v>
      </c>
      <c r="AW244" s="16" t="s">
        <v>37</v>
      </c>
      <c r="AX244" s="16" t="s">
        <v>83</v>
      </c>
      <c r="AY244" s="268" t="s">
        <v>146</v>
      </c>
    </row>
    <row r="245" s="2" customFormat="1" ht="24.15" customHeight="1">
      <c r="A245" s="41"/>
      <c r="B245" s="42"/>
      <c r="C245" s="207" t="s">
        <v>266</v>
      </c>
      <c r="D245" s="207" t="s">
        <v>148</v>
      </c>
      <c r="E245" s="208" t="s">
        <v>267</v>
      </c>
      <c r="F245" s="209" t="s">
        <v>268</v>
      </c>
      <c r="G245" s="210" t="s">
        <v>256</v>
      </c>
      <c r="H245" s="211">
        <v>1</v>
      </c>
      <c r="I245" s="212"/>
      <c r="J245" s="213">
        <f>ROUND(I245*H245,2)</f>
        <v>0</v>
      </c>
      <c r="K245" s="209" t="s">
        <v>152</v>
      </c>
      <c r="L245" s="47"/>
      <c r="M245" s="214" t="s">
        <v>19</v>
      </c>
      <c r="N245" s="215" t="s">
        <v>46</v>
      </c>
      <c r="O245" s="87"/>
      <c r="P245" s="216">
        <f>O245*H245</f>
        <v>0</v>
      </c>
      <c r="Q245" s="216">
        <v>0.026280000000000001</v>
      </c>
      <c r="R245" s="216">
        <f>Q245*H245</f>
        <v>0.026280000000000001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153</v>
      </c>
      <c r="AT245" s="218" t="s">
        <v>148</v>
      </c>
      <c r="AU245" s="218" t="s">
        <v>85</v>
      </c>
      <c r="AY245" s="20" t="s">
        <v>146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83</v>
      </c>
      <c r="BK245" s="219">
        <f>ROUND(I245*H245,2)</f>
        <v>0</v>
      </c>
      <c r="BL245" s="20" t="s">
        <v>153</v>
      </c>
      <c r="BM245" s="218" t="s">
        <v>269</v>
      </c>
    </row>
    <row r="246" s="2" customFormat="1">
      <c r="A246" s="41"/>
      <c r="B246" s="42"/>
      <c r="C246" s="43"/>
      <c r="D246" s="220" t="s">
        <v>155</v>
      </c>
      <c r="E246" s="43"/>
      <c r="F246" s="221" t="s">
        <v>270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155</v>
      </c>
      <c r="AU246" s="20" t="s">
        <v>85</v>
      </c>
    </row>
    <row r="247" s="13" customFormat="1">
      <c r="A247" s="13"/>
      <c r="B247" s="225"/>
      <c r="C247" s="226"/>
      <c r="D247" s="227" t="s">
        <v>157</v>
      </c>
      <c r="E247" s="228" t="s">
        <v>19</v>
      </c>
      <c r="F247" s="229" t="s">
        <v>271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157</v>
      </c>
      <c r="AU247" s="235" t="s">
        <v>85</v>
      </c>
      <c r="AV247" s="13" t="s">
        <v>83</v>
      </c>
      <c r="AW247" s="13" t="s">
        <v>37</v>
      </c>
      <c r="AX247" s="13" t="s">
        <v>75</v>
      </c>
      <c r="AY247" s="235" t="s">
        <v>146</v>
      </c>
    </row>
    <row r="248" s="14" customFormat="1">
      <c r="A248" s="14"/>
      <c r="B248" s="236"/>
      <c r="C248" s="237"/>
      <c r="D248" s="227" t="s">
        <v>157</v>
      </c>
      <c r="E248" s="238" t="s">
        <v>19</v>
      </c>
      <c r="F248" s="239" t="s">
        <v>83</v>
      </c>
      <c r="G248" s="237"/>
      <c r="H248" s="240">
        <v>1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157</v>
      </c>
      <c r="AU248" s="246" t="s">
        <v>85</v>
      </c>
      <c r="AV248" s="14" t="s">
        <v>85</v>
      </c>
      <c r="AW248" s="14" t="s">
        <v>37</v>
      </c>
      <c r="AX248" s="14" t="s">
        <v>75</v>
      </c>
      <c r="AY248" s="246" t="s">
        <v>146</v>
      </c>
    </row>
    <row r="249" s="16" customFormat="1">
      <c r="A249" s="16"/>
      <c r="B249" s="258"/>
      <c r="C249" s="259"/>
      <c r="D249" s="227" t="s">
        <v>157</v>
      </c>
      <c r="E249" s="260" t="s">
        <v>19</v>
      </c>
      <c r="F249" s="261" t="s">
        <v>167</v>
      </c>
      <c r="G249" s="259"/>
      <c r="H249" s="262">
        <v>1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68" t="s">
        <v>157</v>
      </c>
      <c r="AU249" s="268" t="s">
        <v>85</v>
      </c>
      <c r="AV249" s="16" t="s">
        <v>153</v>
      </c>
      <c r="AW249" s="16" t="s">
        <v>37</v>
      </c>
      <c r="AX249" s="16" t="s">
        <v>83</v>
      </c>
      <c r="AY249" s="268" t="s">
        <v>146</v>
      </c>
    </row>
    <row r="250" s="2" customFormat="1" ht="16.5" customHeight="1">
      <c r="A250" s="41"/>
      <c r="B250" s="42"/>
      <c r="C250" s="207" t="s">
        <v>272</v>
      </c>
      <c r="D250" s="207" t="s">
        <v>148</v>
      </c>
      <c r="E250" s="208" t="s">
        <v>273</v>
      </c>
      <c r="F250" s="209" t="s">
        <v>274</v>
      </c>
      <c r="G250" s="210" t="s">
        <v>151</v>
      </c>
      <c r="H250" s="211">
        <v>0.14099999999999999</v>
      </c>
      <c r="I250" s="212"/>
      <c r="J250" s="213">
        <f>ROUND(I250*H250,2)</f>
        <v>0</v>
      </c>
      <c r="K250" s="209" t="s">
        <v>152</v>
      </c>
      <c r="L250" s="47"/>
      <c r="M250" s="214" t="s">
        <v>19</v>
      </c>
      <c r="N250" s="215" t="s">
        <v>46</v>
      </c>
      <c r="O250" s="87"/>
      <c r="P250" s="216">
        <f>O250*H250</f>
        <v>0</v>
      </c>
      <c r="Q250" s="216">
        <v>1.94302</v>
      </c>
      <c r="R250" s="216">
        <f>Q250*H250</f>
        <v>0.27396581999999997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153</v>
      </c>
      <c r="AT250" s="218" t="s">
        <v>148</v>
      </c>
      <c r="AU250" s="218" t="s">
        <v>85</v>
      </c>
      <c r="AY250" s="20" t="s">
        <v>146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83</v>
      </c>
      <c r="BK250" s="219">
        <f>ROUND(I250*H250,2)</f>
        <v>0</v>
      </c>
      <c r="BL250" s="20" t="s">
        <v>153</v>
      </c>
      <c r="BM250" s="218" t="s">
        <v>275</v>
      </c>
    </row>
    <row r="251" s="2" customFormat="1">
      <c r="A251" s="41"/>
      <c r="B251" s="42"/>
      <c r="C251" s="43"/>
      <c r="D251" s="220" t="s">
        <v>155</v>
      </c>
      <c r="E251" s="43"/>
      <c r="F251" s="221" t="s">
        <v>276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155</v>
      </c>
      <c r="AU251" s="20" t="s">
        <v>85</v>
      </c>
    </row>
    <row r="252" s="13" customFormat="1">
      <c r="A252" s="13"/>
      <c r="B252" s="225"/>
      <c r="C252" s="226"/>
      <c r="D252" s="227" t="s">
        <v>157</v>
      </c>
      <c r="E252" s="228" t="s">
        <v>19</v>
      </c>
      <c r="F252" s="229" t="s">
        <v>277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157</v>
      </c>
      <c r="AU252" s="235" t="s">
        <v>85</v>
      </c>
      <c r="AV252" s="13" t="s">
        <v>83</v>
      </c>
      <c r="AW252" s="13" t="s">
        <v>37</v>
      </c>
      <c r="AX252" s="13" t="s">
        <v>75</v>
      </c>
      <c r="AY252" s="235" t="s">
        <v>146</v>
      </c>
    </row>
    <row r="253" s="14" customFormat="1">
      <c r="A253" s="14"/>
      <c r="B253" s="236"/>
      <c r="C253" s="237"/>
      <c r="D253" s="227" t="s">
        <v>157</v>
      </c>
      <c r="E253" s="238" t="s">
        <v>19</v>
      </c>
      <c r="F253" s="239" t="s">
        <v>278</v>
      </c>
      <c r="G253" s="237"/>
      <c r="H253" s="240">
        <v>0.14099999999999999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157</v>
      </c>
      <c r="AU253" s="246" t="s">
        <v>85</v>
      </c>
      <c r="AV253" s="14" t="s">
        <v>85</v>
      </c>
      <c r="AW253" s="14" t="s">
        <v>37</v>
      </c>
      <c r="AX253" s="14" t="s">
        <v>75</v>
      </c>
      <c r="AY253" s="246" t="s">
        <v>146</v>
      </c>
    </row>
    <row r="254" s="16" customFormat="1">
      <c r="A254" s="16"/>
      <c r="B254" s="258"/>
      <c r="C254" s="259"/>
      <c r="D254" s="227" t="s">
        <v>157</v>
      </c>
      <c r="E254" s="260" t="s">
        <v>19</v>
      </c>
      <c r="F254" s="261" t="s">
        <v>167</v>
      </c>
      <c r="G254" s="259"/>
      <c r="H254" s="262">
        <v>0.14099999999999999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68" t="s">
        <v>157</v>
      </c>
      <c r="AU254" s="268" t="s">
        <v>85</v>
      </c>
      <c r="AV254" s="16" t="s">
        <v>153</v>
      </c>
      <c r="AW254" s="16" t="s">
        <v>37</v>
      </c>
      <c r="AX254" s="16" t="s">
        <v>83</v>
      </c>
      <c r="AY254" s="268" t="s">
        <v>146</v>
      </c>
    </row>
    <row r="255" s="2" customFormat="1" ht="16.5" customHeight="1">
      <c r="A255" s="41"/>
      <c r="B255" s="42"/>
      <c r="C255" s="207" t="s">
        <v>279</v>
      </c>
      <c r="D255" s="207" t="s">
        <v>148</v>
      </c>
      <c r="E255" s="208" t="s">
        <v>280</v>
      </c>
      <c r="F255" s="209" t="s">
        <v>281</v>
      </c>
      <c r="G255" s="210" t="s">
        <v>205</v>
      </c>
      <c r="H255" s="211">
        <v>0.094</v>
      </c>
      <c r="I255" s="212"/>
      <c r="J255" s="213">
        <f>ROUND(I255*H255,2)</f>
        <v>0</v>
      </c>
      <c r="K255" s="209" t="s">
        <v>152</v>
      </c>
      <c r="L255" s="47"/>
      <c r="M255" s="214" t="s">
        <v>19</v>
      </c>
      <c r="N255" s="215" t="s">
        <v>46</v>
      </c>
      <c r="O255" s="87"/>
      <c r="P255" s="216">
        <f>O255*H255</f>
        <v>0</v>
      </c>
      <c r="Q255" s="216">
        <v>1.0900000000000001</v>
      </c>
      <c r="R255" s="216">
        <f>Q255*H255</f>
        <v>0.10246000000000001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153</v>
      </c>
      <c r="AT255" s="218" t="s">
        <v>148</v>
      </c>
      <c r="AU255" s="218" t="s">
        <v>85</v>
      </c>
      <c r="AY255" s="20" t="s">
        <v>146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83</v>
      </c>
      <c r="BK255" s="219">
        <f>ROUND(I255*H255,2)</f>
        <v>0</v>
      </c>
      <c r="BL255" s="20" t="s">
        <v>153</v>
      </c>
      <c r="BM255" s="218" t="s">
        <v>282</v>
      </c>
    </row>
    <row r="256" s="2" customFormat="1">
      <c r="A256" s="41"/>
      <c r="B256" s="42"/>
      <c r="C256" s="43"/>
      <c r="D256" s="220" t="s">
        <v>155</v>
      </c>
      <c r="E256" s="43"/>
      <c r="F256" s="221" t="s">
        <v>283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155</v>
      </c>
      <c r="AU256" s="20" t="s">
        <v>85</v>
      </c>
    </row>
    <row r="257" s="13" customFormat="1">
      <c r="A257" s="13"/>
      <c r="B257" s="225"/>
      <c r="C257" s="226"/>
      <c r="D257" s="227" t="s">
        <v>157</v>
      </c>
      <c r="E257" s="228" t="s">
        <v>19</v>
      </c>
      <c r="F257" s="229" t="s">
        <v>284</v>
      </c>
      <c r="G257" s="226"/>
      <c r="H257" s="228" t="s">
        <v>19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157</v>
      </c>
      <c r="AU257" s="235" t="s">
        <v>85</v>
      </c>
      <c r="AV257" s="13" t="s">
        <v>83</v>
      </c>
      <c r="AW257" s="13" t="s">
        <v>37</v>
      </c>
      <c r="AX257" s="13" t="s">
        <v>75</v>
      </c>
      <c r="AY257" s="235" t="s">
        <v>146</v>
      </c>
    </row>
    <row r="258" s="13" customFormat="1">
      <c r="A258" s="13"/>
      <c r="B258" s="225"/>
      <c r="C258" s="226"/>
      <c r="D258" s="227" t="s">
        <v>157</v>
      </c>
      <c r="E258" s="228" t="s">
        <v>19</v>
      </c>
      <c r="F258" s="229" t="s">
        <v>285</v>
      </c>
      <c r="G258" s="226"/>
      <c r="H258" s="228" t="s">
        <v>19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157</v>
      </c>
      <c r="AU258" s="235" t="s">
        <v>85</v>
      </c>
      <c r="AV258" s="13" t="s">
        <v>83</v>
      </c>
      <c r="AW258" s="13" t="s">
        <v>37</v>
      </c>
      <c r="AX258" s="13" t="s">
        <v>75</v>
      </c>
      <c r="AY258" s="235" t="s">
        <v>146</v>
      </c>
    </row>
    <row r="259" s="14" customFormat="1">
      <c r="A259" s="14"/>
      <c r="B259" s="236"/>
      <c r="C259" s="237"/>
      <c r="D259" s="227" t="s">
        <v>157</v>
      </c>
      <c r="E259" s="238" t="s">
        <v>19</v>
      </c>
      <c r="F259" s="239" t="s">
        <v>286</v>
      </c>
      <c r="G259" s="237"/>
      <c r="H259" s="240">
        <v>0.094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157</v>
      </c>
      <c r="AU259" s="246" t="s">
        <v>85</v>
      </c>
      <c r="AV259" s="14" t="s">
        <v>85</v>
      </c>
      <c r="AW259" s="14" t="s">
        <v>37</v>
      </c>
      <c r="AX259" s="14" t="s">
        <v>75</v>
      </c>
      <c r="AY259" s="246" t="s">
        <v>146</v>
      </c>
    </row>
    <row r="260" s="16" customFormat="1">
      <c r="A260" s="16"/>
      <c r="B260" s="258"/>
      <c r="C260" s="259"/>
      <c r="D260" s="227" t="s">
        <v>157</v>
      </c>
      <c r="E260" s="260" t="s">
        <v>19</v>
      </c>
      <c r="F260" s="261" t="s">
        <v>167</v>
      </c>
      <c r="G260" s="259"/>
      <c r="H260" s="262">
        <v>0.094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68" t="s">
        <v>157</v>
      </c>
      <c r="AU260" s="268" t="s">
        <v>85</v>
      </c>
      <c r="AV260" s="16" t="s">
        <v>153</v>
      </c>
      <c r="AW260" s="16" t="s">
        <v>37</v>
      </c>
      <c r="AX260" s="16" t="s">
        <v>83</v>
      </c>
      <c r="AY260" s="268" t="s">
        <v>146</v>
      </c>
    </row>
    <row r="261" s="2" customFormat="1" ht="24.15" customHeight="1">
      <c r="A261" s="41"/>
      <c r="B261" s="42"/>
      <c r="C261" s="207" t="s">
        <v>287</v>
      </c>
      <c r="D261" s="207" t="s">
        <v>148</v>
      </c>
      <c r="E261" s="208" t="s">
        <v>288</v>
      </c>
      <c r="F261" s="209" t="s">
        <v>289</v>
      </c>
      <c r="G261" s="210" t="s">
        <v>232</v>
      </c>
      <c r="H261" s="211">
        <v>1.7849999999999999</v>
      </c>
      <c r="I261" s="212"/>
      <c r="J261" s="213">
        <f>ROUND(I261*H261,2)</f>
        <v>0</v>
      </c>
      <c r="K261" s="209" t="s">
        <v>152</v>
      </c>
      <c r="L261" s="47"/>
      <c r="M261" s="214" t="s">
        <v>19</v>
      </c>
      <c r="N261" s="215" t="s">
        <v>46</v>
      </c>
      <c r="O261" s="87"/>
      <c r="P261" s="216">
        <f>O261*H261</f>
        <v>0</v>
      </c>
      <c r="Q261" s="216">
        <v>0.27128000000000002</v>
      </c>
      <c r="R261" s="216">
        <f>Q261*H261</f>
        <v>0.48423480000000002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153</v>
      </c>
      <c r="AT261" s="218" t="s">
        <v>148</v>
      </c>
      <c r="AU261" s="218" t="s">
        <v>85</v>
      </c>
      <c r="AY261" s="20" t="s">
        <v>146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83</v>
      </c>
      <c r="BK261" s="219">
        <f>ROUND(I261*H261,2)</f>
        <v>0</v>
      </c>
      <c r="BL261" s="20" t="s">
        <v>153</v>
      </c>
      <c r="BM261" s="218" t="s">
        <v>290</v>
      </c>
    </row>
    <row r="262" s="2" customFormat="1">
      <c r="A262" s="41"/>
      <c r="B262" s="42"/>
      <c r="C262" s="43"/>
      <c r="D262" s="220" t="s">
        <v>155</v>
      </c>
      <c r="E262" s="43"/>
      <c r="F262" s="221" t="s">
        <v>291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155</v>
      </c>
      <c r="AU262" s="20" t="s">
        <v>85</v>
      </c>
    </row>
    <row r="263" s="13" customFormat="1">
      <c r="A263" s="13"/>
      <c r="B263" s="225"/>
      <c r="C263" s="226"/>
      <c r="D263" s="227" t="s">
        <v>157</v>
      </c>
      <c r="E263" s="228" t="s">
        <v>19</v>
      </c>
      <c r="F263" s="229" t="s">
        <v>292</v>
      </c>
      <c r="G263" s="226"/>
      <c r="H263" s="228" t="s">
        <v>19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157</v>
      </c>
      <c r="AU263" s="235" t="s">
        <v>85</v>
      </c>
      <c r="AV263" s="13" t="s">
        <v>83</v>
      </c>
      <c r="AW263" s="13" t="s">
        <v>37</v>
      </c>
      <c r="AX263" s="13" t="s">
        <v>75</v>
      </c>
      <c r="AY263" s="235" t="s">
        <v>146</v>
      </c>
    </row>
    <row r="264" s="14" customFormat="1">
      <c r="A264" s="14"/>
      <c r="B264" s="236"/>
      <c r="C264" s="237"/>
      <c r="D264" s="227" t="s">
        <v>157</v>
      </c>
      <c r="E264" s="238" t="s">
        <v>19</v>
      </c>
      <c r="F264" s="239" t="s">
        <v>293</v>
      </c>
      <c r="G264" s="237"/>
      <c r="H264" s="240">
        <v>1.7849999999999999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157</v>
      </c>
      <c r="AU264" s="246" t="s">
        <v>85</v>
      </c>
      <c r="AV264" s="14" t="s">
        <v>85</v>
      </c>
      <c r="AW264" s="14" t="s">
        <v>37</v>
      </c>
      <c r="AX264" s="14" t="s">
        <v>75</v>
      </c>
      <c r="AY264" s="246" t="s">
        <v>146</v>
      </c>
    </row>
    <row r="265" s="16" customFormat="1">
      <c r="A265" s="16"/>
      <c r="B265" s="258"/>
      <c r="C265" s="259"/>
      <c r="D265" s="227" t="s">
        <v>157</v>
      </c>
      <c r="E265" s="260" t="s">
        <v>19</v>
      </c>
      <c r="F265" s="261" t="s">
        <v>167</v>
      </c>
      <c r="G265" s="259"/>
      <c r="H265" s="262">
        <v>1.7849999999999999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8" t="s">
        <v>157</v>
      </c>
      <c r="AU265" s="268" t="s">
        <v>85</v>
      </c>
      <c r="AV265" s="16" t="s">
        <v>153</v>
      </c>
      <c r="AW265" s="16" t="s">
        <v>37</v>
      </c>
      <c r="AX265" s="16" t="s">
        <v>83</v>
      </c>
      <c r="AY265" s="268" t="s">
        <v>146</v>
      </c>
    </row>
    <row r="266" s="2" customFormat="1" ht="24.15" customHeight="1">
      <c r="A266" s="41"/>
      <c r="B266" s="42"/>
      <c r="C266" s="207" t="s">
        <v>294</v>
      </c>
      <c r="D266" s="207" t="s">
        <v>148</v>
      </c>
      <c r="E266" s="208" t="s">
        <v>295</v>
      </c>
      <c r="F266" s="209" t="s">
        <v>296</v>
      </c>
      <c r="G266" s="210" t="s">
        <v>232</v>
      </c>
      <c r="H266" s="211">
        <v>27.210000000000001</v>
      </c>
      <c r="I266" s="212"/>
      <c r="J266" s="213">
        <f>ROUND(I266*H266,2)</f>
        <v>0</v>
      </c>
      <c r="K266" s="209" t="s">
        <v>152</v>
      </c>
      <c r="L266" s="47"/>
      <c r="M266" s="214" t="s">
        <v>19</v>
      </c>
      <c r="N266" s="215" t="s">
        <v>46</v>
      </c>
      <c r="O266" s="87"/>
      <c r="P266" s="216">
        <f>O266*H266</f>
        <v>0</v>
      </c>
      <c r="Q266" s="216">
        <v>0.061719999999999997</v>
      </c>
      <c r="R266" s="216">
        <f>Q266*H266</f>
        <v>1.6794012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153</v>
      </c>
      <c r="AT266" s="218" t="s">
        <v>148</v>
      </c>
      <c r="AU266" s="218" t="s">
        <v>85</v>
      </c>
      <c r="AY266" s="20" t="s">
        <v>146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83</v>
      </c>
      <c r="BK266" s="219">
        <f>ROUND(I266*H266,2)</f>
        <v>0</v>
      </c>
      <c r="BL266" s="20" t="s">
        <v>153</v>
      </c>
      <c r="BM266" s="218" t="s">
        <v>297</v>
      </c>
    </row>
    <row r="267" s="2" customFormat="1">
      <c r="A267" s="41"/>
      <c r="B267" s="42"/>
      <c r="C267" s="43"/>
      <c r="D267" s="220" t="s">
        <v>155</v>
      </c>
      <c r="E267" s="43"/>
      <c r="F267" s="221" t="s">
        <v>298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155</v>
      </c>
      <c r="AU267" s="20" t="s">
        <v>85</v>
      </c>
    </row>
    <row r="268" s="13" customFormat="1">
      <c r="A268" s="13"/>
      <c r="B268" s="225"/>
      <c r="C268" s="226"/>
      <c r="D268" s="227" t="s">
        <v>157</v>
      </c>
      <c r="E268" s="228" t="s">
        <v>19</v>
      </c>
      <c r="F268" s="229" t="s">
        <v>264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157</v>
      </c>
      <c r="AU268" s="235" t="s">
        <v>85</v>
      </c>
      <c r="AV268" s="13" t="s">
        <v>83</v>
      </c>
      <c r="AW268" s="13" t="s">
        <v>37</v>
      </c>
      <c r="AX268" s="13" t="s">
        <v>75</v>
      </c>
      <c r="AY268" s="235" t="s">
        <v>146</v>
      </c>
    </row>
    <row r="269" s="14" customFormat="1">
      <c r="A269" s="14"/>
      <c r="B269" s="236"/>
      <c r="C269" s="237"/>
      <c r="D269" s="227" t="s">
        <v>157</v>
      </c>
      <c r="E269" s="238" t="s">
        <v>19</v>
      </c>
      <c r="F269" s="239" t="s">
        <v>299</v>
      </c>
      <c r="G269" s="237"/>
      <c r="H269" s="240">
        <v>18.850000000000001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157</v>
      </c>
      <c r="AU269" s="246" t="s">
        <v>85</v>
      </c>
      <c r="AV269" s="14" t="s">
        <v>85</v>
      </c>
      <c r="AW269" s="14" t="s">
        <v>37</v>
      </c>
      <c r="AX269" s="14" t="s">
        <v>75</v>
      </c>
      <c r="AY269" s="246" t="s">
        <v>146</v>
      </c>
    </row>
    <row r="270" s="14" customFormat="1">
      <c r="A270" s="14"/>
      <c r="B270" s="236"/>
      <c r="C270" s="237"/>
      <c r="D270" s="227" t="s">
        <v>157</v>
      </c>
      <c r="E270" s="238" t="s">
        <v>19</v>
      </c>
      <c r="F270" s="239" t="s">
        <v>300</v>
      </c>
      <c r="G270" s="237"/>
      <c r="H270" s="240">
        <v>-4.7999999999999998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157</v>
      </c>
      <c r="AU270" s="246" t="s">
        <v>85</v>
      </c>
      <c r="AV270" s="14" t="s">
        <v>85</v>
      </c>
      <c r="AW270" s="14" t="s">
        <v>37</v>
      </c>
      <c r="AX270" s="14" t="s">
        <v>75</v>
      </c>
      <c r="AY270" s="246" t="s">
        <v>146</v>
      </c>
    </row>
    <row r="271" s="15" customFormat="1">
      <c r="A271" s="15"/>
      <c r="B271" s="247"/>
      <c r="C271" s="248"/>
      <c r="D271" s="227" t="s">
        <v>157</v>
      </c>
      <c r="E271" s="249" t="s">
        <v>19</v>
      </c>
      <c r="F271" s="250" t="s">
        <v>162</v>
      </c>
      <c r="G271" s="248"/>
      <c r="H271" s="251">
        <v>14.050000000000001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7" t="s">
        <v>157</v>
      </c>
      <c r="AU271" s="257" t="s">
        <v>85</v>
      </c>
      <c r="AV271" s="15" t="s">
        <v>163</v>
      </c>
      <c r="AW271" s="15" t="s">
        <v>37</v>
      </c>
      <c r="AX271" s="15" t="s">
        <v>75</v>
      </c>
      <c r="AY271" s="257" t="s">
        <v>146</v>
      </c>
    </row>
    <row r="272" s="13" customFormat="1">
      <c r="A272" s="13"/>
      <c r="B272" s="225"/>
      <c r="C272" s="226"/>
      <c r="D272" s="227" t="s">
        <v>157</v>
      </c>
      <c r="E272" s="228" t="s">
        <v>19</v>
      </c>
      <c r="F272" s="229" t="s">
        <v>301</v>
      </c>
      <c r="G272" s="226"/>
      <c r="H272" s="228" t="s">
        <v>19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157</v>
      </c>
      <c r="AU272" s="235" t="s">
        <v>85</v>
      </c>
      <c r="AV272" s="13" t="s">
        <v>83</v>
      </c>
      <c r="AW272" s="13" t="s">
        <v>37</v>
      </c>
      <c r="AX272" s="13" t="s">
        <v>75</v>
      </c>
      <c r="AY272" s="235" t="s">
        <v>146</v>
      </c>
    </row>
    <row r="273" s="14" customFormat="1">
      <c r="A273" s="14"/>
      <c r="B273" s="236"/>
      <c r="C273" s="237"/>
      <c r="D273" s="227" t="s">
        <v>157</v>
      </c>
      <c r="E273" s="238" t="s">
        <v>19</v>
      </c>
      <c r="F273" s="239" t="s">
        <v>302</v>
      </c>
      <c r="G273" s="237"/>
      <c r="H273" s="240">
        <v>13.92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157</v>
      </c>
      <c r="AU273" s="246" t="s">
        <v>85</v>
      </c>
      <c r="AV273" s="14" t="s">
        <v>85</v>
      </c>
      <c r="AW273" s="14" t="s">
        <v>37</v>
      </c>
      <c r="AX273" s="14" t="s">
        <v>75</v>
      </c>
      <c r="AY273" s="246" t="s">
        <v>146</v>
      </c>
    </row>
    <row r="274" s="14" customFormat="1">
      <c r="A274" s="14"/>
      <c r="B274" s="236"/>
      <c r="C274" s="237"/>
      <c r="D274" s="227" t="s">
        <v>157</v>
      </c>
      <c r="E274" s="238" t="s">
        <v>19</v>
      </c>
      <c r="F274" s="239" t="s">
        <v>303</v>
      </c>
      <c r="G274" s="237"/>
      <c r="H274" s="240">
        <v>-2.7999999999999998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157</v>
      </c>
      <c r="AU274" s="246" t="s">
        <v>85</v>
      </c>
      <c r="AV274" s="14" t="s">
        <v>85</v>
      </c>
      <c r="AW274" s="14" t="s">
        <v>37</v>
      </c>
      <c r="AX274" s="14" t="s">
        <v>75</v>
      </c>
      <c r="AY274" s="246" t="s">
        <v>146</v>
      </c>
    </row>
    <row r="275" s="15" customFormat="1">
      <c r="A275" s="15"/>
      <c r="B275" s="247"/>
      <c r="C275" s="248"/>
      <c r="D275" s="227" t="s">
        <v>157</v>
      </c>
      <c r="E275" s="249" t="s">
        <v>19</v>
      </c>
      <c r="F275" s="250" t="s">
        <v>162</v>
      </c>
      <c r="G275" s="248"/>
      <c r="H275" s="251">
        <v>11.120000000000001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157</v>
      </c>
      <c r="AU275" s="257" t="s">
        <v>85</v>
      </c>
      <c r="AV275" s="15" t="s">
        <v>163</v>
      </c>
      <c r="AW275" s="15" t="s">
        <v>37</v>
      </c>
      <c r="AX275" s="15" t="s">
        <v>75</v>
      </c>
      <c r="AY275" s="257" t="s">
        <v>146</v>
      </c>
    </row>
    <row r="276" s="13" customFormat="1">
      <c r="A276" s="13"/>
      <c r="B276" s="225"/>
      <c r="C276" s="226"/>
      <c r="D276" s="227" t="s">
        <v>157</v>
      </c>
      <c r="E276" s="228" t="s">
        <v>19</v>
      </c>
      <c r="F276" s="229" t="s">
        <v>304</v>
      </c>
      <c r="G276" s="226"/>
      <c r="H276" s="228" t="s">
        <v>19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157</v>
      </c>
      <c r="AU276" s="235" t="s">
        <v>85</v>
      </c>
      <c r="AV276" s="13" t="s">
        <v>83</v>
      </c>
      <c r="AW276" s="13" t="s">
        <v>37</v>
      </c>
      <c r="AX276" s="13" t="s">
        <v>75</v>
      </c>
      <c r="AY276" s="235" t="s">
        <v>146</v>
      </c>
    </row>
    <row r="277" s="14" customFormat="1">
      <c r="A277" s="14"/>
      <c r="B277" s="236"/>
      <c r="C277" s="237"/>
      <c r="D277" s="227" t="s">
        <v>157</v>
      </c>
      <c r="E277" s="238" t="s">
        <v>19</v>
      </c>
      <c r="F277" s="239" t="s">
        <v>305</v>
      </c>
      <c r="G277" s="237"/>
      <c r="H277" s="240">
        <v>2.04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157</v>
      </c>
      <c r="AU277" s="246" t="s">
        <v>85</v>
      </c>
      <c r="AV277" s="14" t="s">
        <v>85</v>
      </c>
      <c r="AW277" s="14" t="s">
        <v>37</v>
      </c>
      <c r="AX277" s="14" t="s">
        <v>75</v>
      </c>
      <c r="AY277" s="246" t="s">
        <v>146</v>
      </c>
    </row>
    <row r="278" s="15" customFormat="1">
      <c r="A278" s="15"/>
      <c r="B278" s="247"/>
      <c r="C278" s="248"/>
      <c r="D278" s="227" t="s">
        <v>157</v>
      </c>
      <c r="E278" s="249" t="s">
        <v>19</v>
      </c>
      <c r="F278" s="250" t="s">
        <v>162</v>
      </c>
      <c r="G278" s="248"/>
      <c r="H278" s="251">
        <v>2.04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7" t="s">
        <v>157</v>
      </c>
      <c r="AU278" s="257" t="s">
        <v>85</v>
      </c>
      <c r="AV278" s="15" t="s">
        <v>163</v>
      </c>
      <c r="AW278" s="15" t="s">
        <v>37</v>
      </c>
      <c r="AX278" s="15" t="s">
        <v>75</v>
      </c>
      <c r="AY278" s="257" t="s">
        <v>146</v>
      </c>
    </row>
    <row r="279" s="16" customFormat="1">
      <c r="A279" s="16"/>
      <c r="B279" s="258"/>
      <c r="C279" s="259"/>
      <c r="D279" s="227" t="s">
        <v>157</v>
      </c>
      <c r="E279" s="260" t="s">
        <v>19</v>
      </c>
      <c r="F279" s="261" t="s">
        <v>167</v>
      </c>
      <c r="G279" s="259"/>
      <c r="H279" s="262">
        <v>27.209999999999997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68" t="s">
        <v>157</v>
      </c>
      <c r="AU279" s="268" t="s">
        <v>85</v>
      </c>
      <c r="AV279" s="16" t="s">
        <v>153</v>
      </c>
      <c r="AW279" s="16" t="s">
        <v>37</v>
      </c>
      <c r="AX279" s="16" t="s">
        <v>83</v>
      </c>
      <c r="AY279" s="268" t="s">
        <v>146</v>
      </c>
    </row>
    <row r="280" s="2" customFormat="1" ht="24.15" customHeight="1">
      <c r="A280" s="41"/>
      <c r="B280" s="42"/>
      <c r="C280" s="207" t="s">
        <v>7</v>
      </c>
      <c r="D280" s="207" t="s">
        <v>148</v>
      </c>
      <c r="E280" s="208" t="s">
        <v>306</v>
      </c>
      <c r="F280" s="209" t="s">
        <v>307</v>
      </c>
      <c r="G280" s="210" t="s">
        <v>232</v>
      </c>
      <c r="H280" s="211">
        <v>9.4700000000000006</v>
      </c>
      <c r="I280" s="212"/>
      <c r="J280" s="213">
        <f>ROUND(I280*H280,2)</f>
        <v>0</v>
      </c>
      <c r="K280" s="209" t="s">
        <v>152</v>
      </c>
      <c r="L280" s="47"/>
      <c r="M280" s="214" t="s">
        <v>19</v>
      </c>
      <c r="N280" s="215" t="s">
        <v>46</v>
      </c>
      <c r="O280" s="87"/>
      <c r="P280" s="216">
        <f>O280*H280</f>
        <v>0</v>
      </c>
      <c r="Q280" s="216">
        <v>0.079210000000000003</v>
      </c>
      <c r="R280" s="216">
        <f>Q280*H280</f>
        <v>0.75011870000000003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153</v>
      </c>
      <c r="AT280" s="218" t="s">
        <v>148</v>
      </c>
      <c r="AU280" s="218" t="s">
        <v>85</v>
      </c>
      <c r="AY280" s="20" t="s">
        <v>146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83</v>
      </c>
      <c r="BK280" s="219">
        <f>ROUND(I280*H280,2)</f>
        <v>0</v>
      </c>
      <c r="BL280" s="20" t="s">
        <v>153</v>
      </c>
      <c r="BM280" s="218" t="s">
        <v>308</v>
      </c>
    </row>
    <row r="281" s="2" customFormat="1">
      <c r="A281" s="41"/>
      <c r="B281" s="42"/>
      <c r="C281" s="43"/>
      <c r="D281" s="220" t="s">
        <v>155</v>
      </c>
      <c r="E281" s="43"/>
      <c r="F281" s="221" t="s">
        <v>309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155</v>
      </c>
      <c r="AU281" s="20" t="s">
        <v>85</v>
      </c>
    </row>
    <row r="282" s="13" customFormat="1">
      <c r="A282" s="13"/>
      <c r="B282" s="225"/>
      <c r="C282" s="226"/>
      <c r="D282" s="227" t="s">
        <v>157</v>
      </c>
      <c r="E282" s="228" t="s">
        <v>19</v>
      </c>
      <c r="F282" s="229" t="s">
        <v>310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157</v>
      </c>
      <c r="AU282" s="235" t="s">
        <v>85</v>
      </c>
      <c r="AV282" s="13" t="s">
        <v>83</v>
      </c>
      <c r="AW282" s="13" t="s">
        <v>37</v>
      </c>
      <c r="AX282" s="13" t="s">
        <v>75</v>
      </c>
      <c r="AY282" s="235" t="s">
        <v>146</v>
      </c>
    </row>
    <row r="283" s="14" customFormat="1">
      <c r="A283" s="14"/>
      <c r="B283" s="236"/>
      <c r="C283" s="237"/>
      <c r="D283" s="227" t="s">
        <v>157</v>
      </c>
      <c r="E283" s="238" t="s">
        <v>19</v>
      </c>
      <c r="F283" s="239" t="s">
        <v>311</v>
      </c>
      <c r="G283" s="237"/>
      <c r="H283" s="240">
        <v>7.25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157</v>
      </c>
      <c r="AU283" s="246" t="s">
        <v>85</v>
      </c>
      <c r="AV283" s="14" t="s">
        <v>85</v>
      </c>
      <c r="AW283" s="14" t="s">
        <v>37</v>
      </c>
      <c r="AX283" s="14" t="s">
        <v>75</v>
      </c>
      <c r="AY283" s="246" t="s">
        <v>146</v>
      </c>
    </row>
    <row r="284" s="15" customFormat="1">
      <c r="A284" s="15"/>
      <c r="B284" s="247"/>
      <c r="C284" s="248"/>
      <c r="D284" s="227" t="s">
        <v>157</v>
      </c>
      <c r="E284" s="249" t="s">
        <v>19</v>
      </c>
      <c r="F284" s="250" t="s">
        <v>162</v>
      </c>
      <c r="G284" s="248"/>
      <c r="H284" s="251">
        <v>7.25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7" t="s">
        <v>157</v>
      </c>
      <c r="AU284" s="257" t="s">
        <v>85</v>
      </c>
      <c r="AV284" s="15" t="s">
        <v>163</v>
      </c>
      <c r="AW284" s="15" t="s">
        <v>37</v>
      </c>
      <c r="AX284" s="15" t="s">
        <v>75</v>
      </c>
      <c r="AY284" s="257" t="s">
        <v>146</v>
      </c>
    </row>
    <row r="285" s="13" customFormat="1">
      <c r="A285" s="13"/>
      <c r="B285" s="225"/>
      <c r="C285" s="226"/>
      <c r="D285" s="227" t="s">
        <v>157</v>
      </c>
      <c r="E285" s="228" t="s">
        <v>19</v>
      </c>
      <c r="F285" s="229" t="s">
        <v>312</v>
      </c>
      <c r="G285" s="226"/>
      <c r="H285" s="228" t="s">
        <v>19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157</v>
      </c>
      <c r="AU285" s="235" t="s">
        <v>85</v>
      </c>
      <c r="AV285" s="13" t="s">
        <v>83</v>
      </c>
      <c r="AW285" s="13" t="s">
        <v>37</v>
      </c>
      <c r="AX285" s="13" t="s">
        <v>75</v>
      </c>
      <c r="AY285" s="235" t="s">
        <v>146</v>
      </c>
    </row>
    <row r="286" s="14" customFormat="1">
      <c r="A286" s="14"/>
      <c r="B286" s="236"/>
      <c r="C286" s="237"/>
      <c r="D286" s="227" t="s">
        <v>157</v>
      </c>
      <c r="E286" s="238" t="s">
        <v>19</v>
      </c>
      <c r="F286" s="239" t="s">
        <v>313</v>
      </c>
      <c r="G286" s="237"/>
      <c r="H286" s="240">
        <v>5.0999999999999996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157</v>
      </c>
      <c r="AU286" s="246" t="s">
        <v>85</v>
      </c>
      <c r="AV286" s="14" t="s">
        <v>85</v>
      </c>
      <c r="AW286" s="14" t="s">
        <v>37</v>
      </c>
      <c r="AX286" s="14" t="s">
        <v>75</v>
      </c>
      <c r="AY286" s="246" t="s">
        <v>146</v>
      </c>
    </row>
    <row r="287" s="14" customFormat="1">
      <c r="A287" s="14"/>
      <c r="B287" s="236"/>
      <c r="C287" s="237"/>
      <c r="D287" s="227" t="s">
        <v>157</v>
      </c>
      <c r="E287" s="238" t="s">
        <v>19</v>
      </c>
      <c r="F287" s="239" t="s">
        <v>314</v>
      </c>
      <c r="G287" s="237"/>
      <c r="H287" s="240">
        <v>-2.8799999999999999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157</v>
      </c>
      <c r="AU287" s="246" t="s">
        <v>85</v>
      </c>
      <c r="AV287" s="14" t="s">
        <v>85</v>
      </c>
      <c r="AW287" s="14" t="s">
        <v>37</v>
      </c>
      <c r="AX287" s="14" t="s">
        <v>75</v>
      </c>
      <c r="AY287" s="246" t="s">
        <v>146</v>
      </c>
    </row>
    <row r="288" s="15" customFormat="1">
      <c r="A288" s="15"/>
      <c r="B288" s="247"/>
      <c r="C288" s="248"/>
      <c r="D288" s="227" t="s">
        <v>157</v>
      </c>
      <c r="E288" s="249" t="s">
        <v>19</v>
      </c>
      <c r="F288" s="250" t="s">
        <v>162</v>
      </c>
      <c r="G288" s="248"/>
      <c r="H288" s="251">
        <v>2.2199999999999998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7" t="s">
        <v>157</v>
      </c>
      <c r="AU288" s="257" t="s">
        <v>85</v>
      </c>
      <c r="AV288" s="15" t="s">
        <v>163</v>
      </c>
      <c r="AW288" s="15" t="s">
        <v>37</v>
      </c>
      <c r="AX288" s="15" t="s">
        <v>75</v>
      </c>
      <c r="AY288" s="257" t="s">
        <v>146</v>
      </c>
    </row>
    <row r="289" s="16" customFormat="1">
      <c r="A289" s="16"/>
      <c r="B289" s="258"/>
      <c r="C289" s="259"/>
      <c r="D289" s="227" t="s">
        <v>157</v>
      </c>
      <c r="E289" s="260" t="s">
        <v>19</v>
      </c>
      <c r="F289" s="261" t="s">
        <v>167</v>
      </c>
      <c r="G289" s="259"/>
      <c r="H289" s="262">
        <v>9.4699999999999989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68" t="s">
        <v>157</v>
      </c>
      <c r="AU289" s="268" t="s">
        <v>85</v>
      </c>
      <c r="AV289" s="16" t="s">
        <v>153</v>
      </c>
      <c r="AW289" s="16" t="s">
        <v>37</v>
      </c>
      <c r="AX289" s="16" t="s">
        <v>83</v>
      </c>
      <c r="AY289" s="268" t="s">
        <v>146</v>
      </c>
    </row>
    <row r="290" s="2" customFormat="1" ht="16.5" customHeight="1">
      <c r="A290" s="41"/>
      <c r="B290" s="42"/>
      <c r="C290" s="207" t="s">
        <v>315</v>
      </c>
      <c r="D290" s="207" t="s">
        <v>148</v>
      </c>
      <c r="E290" s="208" t="s">
        <v>316</v>
      </c>
      <c r="F290" s="209" t="s">
        <v>317</v>
      </c>
      <c r="G290" s="210" t="s">
        <v>318</v>
      </c>
      <c r="H290" s="211">
        <v>27.949999999999999</v>
      </c>
      <c r="I290" s="212"/>
      <c r="J290" s="213">
        <f>ROUND(I290*H290,2)</f>
        <v>0</v>
      </c>
      <c r="K290" s="209" t="s">
        <v>152</v>
      </c>
      <c r="L290" s="47"/>
      <c r="M290" s="214" t="s">
        <v>19</v>
      </c>
      <c r="N290" s="215" t="s">
        <v>46</v>
      </c>
      <c r="O290" s="87"/>
      <c r="P290" s="216">
        <f>O290*H290</f>
        <v>0</v>
      </c>
      <c r="Q290" s="216">
        <v>0.00012999999999999999</v>
      </c>
      <c r="R290" s="216">
        <f>Q290*H290</f>
        <v>0.0036334999999999996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153</v>
      </c>
      <c r="AT290" s="218" t="s">
        <v>148</v>
      </c>
      <c r="AU290" s="218" t="s">
        <v>85</v>
      </c>
      <c r="AY290" s="20" t="s">
        <v>146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83</v>
      </c>
      <c r="BK290" s="219">
        <f>ROUND(I290*H290,2)</f>
        <v>0</v>
      </c>
      <c r="BL290" s="20" t="s">
        <v>153</v>
      </c>
      <c r="BM290" s="218" t="s">
        <v>319</v>
      </c>
    </row>
    <row r="291" s="2" customFormat="1">
      <c r="A291" s="41"/>
      <c r="B291" s="42"/>
      <c r="C291" s="43"/>
      <c r="D291" s="220" t="s">
        <v>155</v>
      </c>
      <c r="E291" s="43"/>
      <c r="F291" s="221" t="s">
        <v>320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155</v>
      </c>
      <c r="AU291" s="20" t="s">
        <v>85</v>
      </c>
    </row>
    <row r="292" s="13" customFormat="1">
      <c r="A292" s="13"/>
      <c r="B292" s="225"/>
      <c r="C292" s="226"/>
      <c r="D292" s="227" t="s">
        <v>157</v>
      </c>
      <c r="E292" s="228" t="s">
        <v>19</v>
      </c>
      <c r="F292" s="229" t="s">
        <v>264</v>
      </c>
      <c r="G292" s="226"/>
      <c r="H292" s="228" t="s">
        <v>19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157</v>
      </c>
      <c r="AU292" s="235" t="s">
        <v>85</v>
      </c>
      <c r="AV292" s="13" t="s">
        <v>83</v>
      </c>
      <c r="AW292" s="13" t="s">
        <v>37</v>
      </c>
      <c r="AX292" s="13" t="s">
        <v>75</v>
      </c>
      <c r="AY292" s="235" t="s">
        <v>146</v>
      </c>
    </row>
    <row r="293" s="14" customFormat="1">
      <c r="A293" s="14"/>
      <c r="B293" s="236"/>
      <c r="C293" s="237"/>
      <c r="D293" s="227" t="s">
        <v>157</v>
      </c>
      <c r="E293" s="238" t="s">
        <v>19</v>
      </c>
      <c r="F293" s="239" t="s">
        <v>321</v>
      </c>
      <c r="G293" s="237"/>
      <c r="H293" s="240">
        <v>11.6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157</v>
      </c>
      <c r="AU293" s="246" t="s">
        <v>85</v>
      </c>
      <c r="AV293" s="14" t="s">
        <v>85</v>
      </c>
      <c r="AW293" s="14" t="s">
        <v>37</v>
      </c>
      <c r="AX293" s="14" t="s">
        <v>75</v>
      </c>
      <c r="AY293" s="246" t="s">
        <v>146</v>
      </c>
    </row>
    <row r="294" s="15" customFormat="1">
      <c r="A294" s="15"/>
      <c r="B294" s="247"/>
      <c r="C294" s="248"/>
      <c r="D294" s="227" t="s">
        <v>157</v>
      </c>
      <c r="E294" s="249" t="s">
        <v>19</v>
      </c>
      <c r="F294" s="250" t="s">
        <v>162</v>
      </c>
      <c r="G294" s="248"/>
      <c r="H294" s="251">
        <v>11.6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7" t="s">
        <v>157</v>
      </c>
      <c r="AU294" s="257" t="s">
        <v>85</v>
      </c>
      <c r="AV294" s="15" t="s">
        <v>163</v>
      </c>
      <c r="AW294" s="15" t="s">
        <v>37</v>
      </c>
      <c r="AX294" s="15" t="s">
        <v>75</v>
      </c>
      <c r="AY294" s="257" t="s">
        <v>146</v>
      </c>
    </row>
    <row r="295" s="13" customFormat="1">
      <c r="A295" s="13"/>
      <c r="B295" s="225"/>
      <c r="C295" s="226"/>
      <c r="D295" s="227" t="s">
        <v>157</v>
      </c>
      <c r="E295" s="228" t="s">
        <v>19</v>
      </c>
      <c r="F295" s="229" t="s">
        <v>301</v>
      </c>
      <c r="G295" s="226"/>
      <c r="H295" s="228" t="s">
        <v>19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157</v>
      </c>
      <c r="AU295" s="235" t="s">
        <v>85</v>
      </c>
      <c r="AV295" s="13" t="s">
        <v>83</v>
      </c>
      <c r="AW295" s="13" t="s">
        <v>37</v>
      </c>
      <c r="AX295" s="13" t="s">
        <v>75</v>
      </c>
      <c r="AY295" s="235" t="s">
        <v>146</v>
      </c>
    </row>
    <row r="296" s="14" customFormat="1">
      <c r="A296" s="14"/>
      <c r="B296" s="236"/>
      <c r="C296" s="237"/>
      <c r="D296" s="227" t="s">
        <v>157</v>
      </c>
      <c r="E296" s="238" t="s">
        <v>19</v>
      </c>
      <c r="F296" s="239" t="s">
        <v>322</v>
      </c>
      <c r="G296" s="237"/>
      <c r="H296" s="240">
        <v>8.6999999999999993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157</v>
      </c>
      <c r="AU296" s="246" t="s">
        <v>85</v>
      </c>
      <c r="AV296" s="14" t="s">
        <v>85</v>
      </c>
      <c r="AW296" s="14" t="s">
        <v>37</v>
      </c>
      <c r="AX296" s="14" t="s">
        <v>75</v>
      </c>
      <c r="AY296" s="246" t="s">
        <v>146</v>
      </c>
    </row>
    <row r="297" s="15" customFormat="1">
      <c r="A297" s="15"/>
      <c r="B297" s="247"/>
      <c r="C297" s="248"/>
      <c r="D297" s="227" t="s">
        <v>157</v>
      </c>
      <c r="E297" s="249" t="s">
        <v>19</v>
      </c>
      <c r="F297" s="250" t="s">
        <v>162</v>
      </c>
      <c r="G297" s="248"/>
      <c r="H297" s="251">
        <v>8.6999999999999993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7" t="s">
        <v>157</v>
      </c>
      <c r="AU297" s="257" t="s">
        <v>85</v>
      </c>
      <c r="AV297" s="15" t="s">
        <v>163</v>
      </c>
      <c r="AW297" s="15" t="s">
        <v>37</v>
      </c>
      <c r="AX297" s="15" t="s">
        <v>75</v>
      </c>
      <c r="AY297" s="257" t="s">
        <v>146</v>
      </c>
    </row>
    <row r="298" s="13" customFormat="1">
      <c r="A298" s="13"/>
      <c r="B298" s="225"/>
      <c r="C298" s="226"/>
      <c r="D298" s="227" t="s">
        <v>157</v>
      </c>
      <c r="E298" s="228" t="s">
        <v>19</v>
      </c>
      <c r="F298" s="229" t="s">
        <v>304</v>
      </c>
      <c r="G298" s="226"/>
      <c r="H298" s="228" t="s">
        <v>19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157</v>
      </c>
      <c r="AU298" s="235" t="s">
        <v>85</v>
      </c>
      <c r="AV298" s="13" t="s">
        <v>83</v>
      </c>
      <c r="AW298" s="13" t="s">
        <v>37</v>
      </c>
      <c r="AX298" s="13" t="s">
        <v>75</v>
      </c>
      <c r="AY298" s="235" t="s">
        <v>146</v>
      </c>
    </row>
    <row r="299" s="14" customFormat="1">
      <c r="A299" s="14"/>
      <c r="B299" s="236"/>
      <c r="C299" s="237"/>
      <c r="D299" s="227" t="s">
        <v>157</v>
      </c>
      <c r="E299" s="238" t="s">
        <v>19</v>
      </c>
      <c r="F299" s="239" t="s">
        <v>323</v>
      </c>
      <c r="G299" s="237"/>
      <c r="H299" s="240">
        <v>2.5499999999999998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157</v>
      </c>
      <c r="AU299" s="246" t="s">
        <v>85</v>
      </c>
      <c r="AV299" s="14" t="s">
        <v>85</v>
      </c>
      <c r="AW299" s="14" t="s">
        <v>37</v>
      </c>
      <c r="AX299" s="14" t="s">
        <v>75</v>
      </c>
      <c r="AY299" s="246" t="s">
        <v>146</v>
      </c>
    </row>
    <row r="300" s="15" customFormat="1">
      <c r="A300" s="15"/>
      <c r="B300" s="247"/>
      <c r="C300" s="248"/>
      <c r="D300" s="227" t="s">
        <v>157</v>
      </c>
      <c r="E300" s="249" t="s">
        <v>19</v>
      </c>
      <c r="F300" s="250" t="s">
        <v>162</v>
      </c>
      <c r="G300" s="248"/>
      <c r="H300" s="251">
        <v>2.5499999999999998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157</v>
      </c>
      <c r="AU300" s="257" t="s">
        <v>85</v>
      </c>
      <c r="AV300" s="15" t="s">
        <v>163</v>
      </c>
      <c r="AW300" s="15" t="s">
        <v>37</v>
      </c>
      <c r="AX300" s="15" t="s">
        <v>75</v>
      </c>
      <c r="AY300" s="257" t="s">
        <v>146</v>
      </c>
    </row>
    <row r="301" s="13" customFormat="1">
      <c r="A301" s="13"/>
      <c r="B301" s="225"/>
      <c r="C301" s="226"/>
      <c r="D301" s="227" t="s">
        <v>157</v>
      </c>
      <c r="E301" s="228" t="s">
        <v>19</v>
      </c>
      <c r="F301" s="229" t="s">
        <v>312</v>
      </c>
      <c r="G301" s="226"/>
      <c r="H301" s="228" t="s">
        <v>19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157</v>
      </c>
      <c r="AU301" s="235" t="s">
        <v>85</v>
      </c>
      <c r="AV301" s="13" t="s">
        <v>83</v>
      </c>
      <c r="AW301" s="13" t="s">
        <v>37</v>
      </c>
      <c r="AX301" s="13" t="s">
        <v>75</v>
      </c>
      <c r="AY301" s="235" t="s">
        <v>146</v>
      </c>
    </row>
    <row r="302" s="14" customFormat="1">
      <c r="A302" s="14"/>
      <c r="B302" s="236"/>
      <c r="C302" s="237"/>
      <c r="D302" s="227" t="s">
        <v>157</v>
      </c>
      <c r="E302" s="238" t="s">
        <v>19</v>
      </c>
      <c r="F302" s="239" t="s">
        <v>324</v>
      </c>
      <c r="G302" s="237"/>
      <c r="H302" s="240">
        <v>5.0999999999999996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157</v>
      </c>
      <c r="AU302" s="246" t="s">
        <v>85</v>
      </c>
      <c r="AV302" s="14" t="s">
        <v>85</v>
      </c>
      <c r="AW302" s="14" t="s">
        <v>37</v>
      </c>
      <c r="AX302" s="14" t="s">
        <v>75</v>
      </c>
      <c r="AY302" s="246" t="s">
        <v>146</v>
      </c>
    </row>
    <row r="303" s="15" customFormat="1">
      <c r="A303" s="15"/>
      <c r="B303" s="247"/>
      <c r="C303" s="248"/>
      <c r="D303" s="227" t="s">
        <v>157</v>
      </c>
      <c r="E303" s="249" t="s">
        <v>19</v>
      </c>
      <c r="F303" s="250" t="s">
        <v>162</v>
      </c>
      <c r="G303" s="248"/>
      <c r="H303" s="251">
        <v>5.0999999999999996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157</v>
      </c>
      <c r="AU303" s="257" t="s">
        <v>85</v>
      </c>
      <c r="AV303" s="15" t="s">
        <v>163</v>
      </c>
      <c r="AW303" s="15" t="s">
        <v>37</v>
      </c>
      <c r="AX303" s="15" t="s">
        <v>75</v>
      </c>
      <c r="AY303" s="257" t="s">
        <v>146</v>
      </c>
    </row>
    <row r="304" s="16" customFormat="1">
      <c r="A304" s="16"/>
      <c r="B304" s="258"/>
      <c r="C304" s="259"/>
      <c r="D304" s="227" t="s">
        <v>157</v>
      </c>
      <c r="E304" s="260" t="s">
        <v>19</v>
      </c>
      <c r="F304" s="261" t="s">
        <v>167</v>
      </c>
      <c r="G304" s="259"/>
      <c r="H304" s="262">
        <v>27.949999999999996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68" t="s">
        <v>157</v>
      </c>
      <c r="AU304" s="268" t="s">
        <v>85</v>
      </c>
      <c r="AV304" s="16" t="s">
        <v>153</v>
      </c>
      <c r="AW304" s="16" t="s">
        <v>37</v>
      </c>
      <c r="AX304" s="16" t="s">
        <v>83</v>
      </c>
      <c r="AY304" s="268" t="s">
        <v>146</v>
      </c>
    </row>
    <row r="305" s="12" customFormat="1" ht="22.8" customHeight="1">
      <c r="A305" s="12"/>
      <c r="B305" s="191"/>
      <c r="C305" s="192"/>
      <c r="D305" s="193" t="s">
        <v>74</v>
      </c>
      <c r="E305" s="205" t="s">
        <v>153</v>
      </c>
      <c r="F305" s="205" t="s">
        <v>325</v>
      </c>
      <c r="G305" s="192"/>
      <c r="H305" s="192"/>
      <c r="I305" s="195"/>
      <c r="J305" s="206">
        <f>BK305</f>
        <v>0</v>
      </c>
      <c r="K305" s="192"/>
      <c r="L305" s="197"/>
      <c r="M305" s="198"/>
      <c r="N305" s="199"/>
      <c r="O305" s="199"/>
      <c r="P305" s="200">
        <f>SUM(P306:P314)</f>
        <v>0</v>
      </c>
      <c r="Q305" s="199"/>
      <c r="R305" s="200">
        <f>SUM(R306:R314)</f>
        <v>0</v>
      </c>
      <c r="S305" s="199"/>
      <c r="T305" s="201">
        <f>SUM(T306:T314)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2" t="s">
        <v>83</v>
      </c>
      <c r="AT305" s="203" t="s">
        <v>74</v>
      </c>
      <c r="AU305" s="203" t="s">
        <v>83</v>
      </c>
      <c r="AY305" s="202" t="s">
        <v>146</v>
      </c>
      <c r="BK305" s="204">
        <f>SUM(BK306:BK314)</f>
        <v>0</v>
      </c>
    </row>
    <row r="306" s="2" customFormat="1" ht="16.5" customHeight="1">
      <c r="A306" s="41"/>
      <c r="B306" s="42"/>
      <c r="C306" s="207" t="s">
        <v>326</v>
      </c>
      <c r="D306" s="207" t="s">
        <v>148</v>
      </c>
      <c r="E306" s="208" t="s">
        <v>327</v>
      </c>
      <c r="F306" s="209" t="s">
        <v>328</v>
      </c>
      <c r="G306" s="210" t="s">
        <v>151</v>
      </c>
      <c r="H306" s="211">
        <v>2.6499999999999999</v>
      </c>
      <c r="I306" s="212"/>
      <c r="J306" s="213">
        <f>ROUND(I306*H306,2)</f>
        <v>0</v>
      </c>
      <c r="K306" s="209" t="s">
        <v>152</v>
      </c>
      <c r="L306" s="47"/>
      <c r="M306" s="214" t="s">
        <v>19</v>
      </c>
      <c r="N306" s="215" t="s">
        <v>46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153</v>
      </c>
      <c r="AT306" s="218" t="s">
        <v>148</v>
      </c>
      <c r="AU306" s="218" t="s">
        <v>85</v>
      </c>
      <c r="AY306" s="20" t="s">
        <v>146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83</v>
      </c>
      <c r="BK306" s="219">
        <f>ROUND(I306*H306,2)</f>
        <v>0</v>
      </c>
      <c r="BL306" s="20" t="s">
        <v>153</v>
      </c>
      <c r="BM306" s="218" t="s">
        <v>329</v>
      </c>
    </row>
    <row r="307" s="2" customFormat="1">
      <c r="A307" s="41"/>
      <c r="B307" s="42"/>
      <c r="C307" s="43"/>
      <c r="D307" s="220" t="s">
        <v>155</v>
      </c>
      <c r="E307" s="43"/>
      <c r="F307" s="221" t="s">
        <v>330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155</v>
      </c>
      <c r="AU307" s="20" t="s">
        <v>85</v>
      </c>
    </row>
    <row r="308" s="13" customFormat="1">
      <c r="A308" s="13"/>
      <c r="B308" s="225"/>
      <c r="C308" s="226"/>
      <c r="D308" s="227" t="s">
        <v>157</v>
      </c>
      <c r="E308" s="228" t="s">
        <v>19</v>
      </c>
      <c r="F308" s="229" t="s">
        <v>184</v>
      </c>
      <c r="G308" s="226"/>
      <c r="H308" s="228" t="s">
        <v>19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157</v>
      </c>
      <c r="AU308" s="235" t="s">
        <v>85</v>
      </c>
      <c r="AV308" s="13" t="s">
        <v>83</v>
      </c>
      <c r="AW308" s="13" t="s">
        <v>37</v>
      </c>
      <c r="AX308" s="13" t="s">
        <v>75</v>
      </c>
      <c r="AY308" s="235" t="s">
        <v>146</v>
      </c>
    </row>
    <row r="309" s="14" customFormat="1">
      <c r="A309" s="14"/>
      <c r="B309" s="236"/>
      <c r="C309" s="237"/>
      <c r="D309" s="227" t="s">
        <v>157</v>
      </c>
      <c r="E309" s="238" t="s">
        <v>19</v>
      </c>
      <c r="F309" s="239" t="s">
        <v>331</v>
      </c>
      <c r="G309" s="237"/>
      <c r="H309" s="240">
        <v>2.1000000000000001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157</v>
      </c>
      <c r="AU309" s="246" t="s">
        <v>85</v>
      </c>
      <c r="AV309" s="14" t="s">
        <v>85</v>
      </c>
      <c r="AW309" s="14" t="s">
        <v>37</v>
      </c>
      <c r="AX309" s="14" t="s">
        <v>75</v>
      </c>
      <c r="AY309" s="246" t="s">
        <v>146</v>
      </c>
    </row>
    <row r="310" s="15" customFormat="1">
      <c r="A310" s="15"/>
      <c r="B310" s="247"/>
      <c r="C310" s="248"/>
      <c r="D310" s="227" t="s">
        <v>157</v>
      </c>
      <c r="E310" s="249" t="s">
        <v>19</v>
      </c>
      <c r="F310" s="250" t="s">
        <v>162</v>
      </c>
      <c r="G310" s="248"/>
      <c r="H310" s="251">
        <v>2.1000000000000001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157</v>
      </c>
      <c r="AU310" s="257" t="s">
        <v>85</v>
      </c>
      <c r="AV310" s="15" t="s">
        <v>163</v>
      </c>
      <c r="AW310" s="15" t="s">
        <v>37</v>
      </c>
      <c r="AX310" s="15" t="s">
        <v>75</v>
      </c>
      <c r="AY310" s="257" t="s">
        <v>146</v>
      </c>
    </row>
    <row r="311" s="13" customFormat="1">
      <c r="A311" s="13"/>
      <c r="B311" s="225"/>
      <c r="C311" s="226"/>
      <c r="D311" s="227" t="s">
        <v>157</v>
      </c>
      <c r="E311" s="228" t="s">
        <v>19</v>
      </c>
      <c r="F311" s="229" t="s">
        <v>178</v>
      </c>
      <c r="G311" s="226"/>
      <c r="H311" s="228" t="s">
        <v>19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157</v>
      </c>
      <c r="AU311" s="235" t="s">
        <v>85</v>
      </c>
      <c r="AV311" s="13" t="s">
        <v>83</v>
      </c>
      <c r="AW311" s="13" t="s">
        <v>37</v>
      </c>
      <c r="AX311" s="13" t="s">
        <v>75</v>
      </c>
      <c r="AY311" s="235" t="s">
        <v>146</v>
      </c>
    </row>
    <row r="312" s="14" customFormat="1">
      <c r="A312" s="14"/>
      <c r="B312" s="236"/>
      <c r="C312" s="237"/>
      <c r="D312" s="227" t="s">
        <v>157</v>
      </c>
      <c r="E312" s="238" t="s">
        <v>19</v>
      </c>
      <c r="F312" s="239" t="s">
        <v>332</v>
      </c>
      <c r="G312" s="237"/>
      <c r="H312" s="240">
        <v>0.55000000000000004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157</v>
      </c>
      <c r="AU312" s="246" t="s">
        <v>85</v>
      </c>
      <c r="AV312" s="14" t="s">
        <v>85</v>
      </c>
      <c r="AW312" s="14" t="s">
        <v>37</v>
      </c>
      <c r="AX312" s="14" t="s">
        <v>75</v>
      </c>
      <c r="AY312" s="246" t="s">
        <v>146</v>
      </c>
    </row>
    <row r="313" s="15" customFormat="1">
      <c r="A313" s="15"/>
      <c r="B313" s="247"/>
      <c r="C313" s="248"/>
      <c r="D313" s="227" t="s">
        <v>157</v>
      </c>
      <c r="E313" s="249" t="s">
        <v>19</v>
      </c>
      <c r="F313" s="250" t="s">
        <v>162</v>
      </c>
      <c r="G313" s="248"/>
      <c r="H313" s="251">
        <v>0.55000000000000004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7" t="s">
        <v>157</v>
      </c>
      <c r="AU313" s="257" t="s">
        <v>85</v>
      </c>
      <c r="AV313" s="15" t="s">
        <v>163</v>
      </c>
      <c r="AW313" s="15" t="s">
        <v>37</v>
      </c>
      <c r="AX313" s="15" t="s">
        <v>75</v>
      </c>
      <c r="AY313" s="257" t="s">
        <v>146</v>
      </c>
    </row>
    <row r="314" s="16" customFormat="1">
      <c r="A314" s="16"/>
      <c r="B314" s="258"/>
      <c r="C314" s="259"/>
      <c r="D314" s="227" t="s">
        <v>157</v>
      </c>
      <c r="E314" s="260" t="s">
        <v>19</v>
      </c>
      <c r="F314" s="261" t="s">
        <v>167</v>
      </c>
      <c r="G314" s="259"/>
      <c r="H314" s="262">
        <v>2.6500000000000004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68" t="s">
        <v>157</v>
      </c>
      <c r="AU314" s="268" t="s">
        <v>85</v>
      </c>
      <c r="AV314" s="16" t="s">
        <v>153</v>
      </c>
      <c r="AW314" s="16" t="s">
        <v>37</v>
      </c>
      <c r="AX314" s="16" t="s">
        <v>83</v>
      </c>
      <c r="AY314" s="268" t="s">
        <v>146</v>
      </c>
    </row>
    <row r="315" s="12" customFormat="1" ht="22.8" customHeight="1">
      <c r="A315" s="12"/>
      <c r="B315" s="191"/>
      <c r="C315" s="192"/>
      <c r="D315" s="193" t="s">
        <v>74</v>
      </c>
      <c r="E315" s="205" t="s">
        <v>196</v>
      </c>
      <c r="F315" s="205" t="s">
        <v>333</v>
      </c>
      <c r="G315" s="192"/>
      <c r="H315" s="192"/>
      <c r="I315" s="195"/>
      <c r="J315" s="206">
        <f>BK315</f>
        <v>0</v>
      </c>
      <c r="K315" s="192"/>
      <c r="L315" s="197"/>
      <c r="M315" s="198"/>
      <c r="N315" s="199"/>
      <c r="O315" s="199"/>
      <c r="P315" s="200">
        <f>SUM(P316:P548)</f>
        <v>0</v>
      </c>
      <c r="Q315" s="199"/>
      <c r="R315" s="200">
        <f>SUM(R316:R548)</f>
        <v>144.08920344000001</v>
      </c>
      <c r="S315" s="199"/>
      <c r="T315" s="201">
        <f>SUM(T316:T548)</f>
        <v>3.3100000000000001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83</v>
      </c>
      <c r="AT315" s="203" t="s">
        <v>74</v>
      </c>
      <c r="AU315" s="203" t="s">
        <v>83</v>
      </c>
      <c r="AY315" s="202" t="s">
        <v>146</v>
      </c>
      <c r="BK315" s="204">
        <f>SUM(BK316:BK548)</f>
        <v>0</v>
      </c>
    </row>
    <row r="316" s="2" customFormat="1" ht="16.5" customHeight="1">
      <c r="A316" s="41"/>
      <c r="B316" s="42"/>
      <c r="C316" s="207" t="s">
        <v>334</v>
      </c>
      <c r="D316" s="207" t="s">
        <v>148</v>
      </c>
      <c r="E316" s="208" t="s">
        <v>335</v>
      </c>
      <c r="F316" s="209" t="s">
        <v>336</v>
      </c>
      <c r="G316" s="210" t="s">
        <v>232</v>
      </c>
      <c r="H316" s="211">
        <v>124.90000000000001</v>
      </c>
      <c r="I316" s="212"/>
      <c r="J316" s="213">
        <f>ROUND(I316*H316,2)</f>
        <v>0</v>
      </c>
      <c r="K316" s="209" t="s">
        <v>152</v>
      </c>
      <c r="L316" s="47"/>
      <c r="M316" s="214" t="s">
        <v>19</v>
      </c>
      <c r="N316" s="215" t="s">
        <v>46</v>
      </c>
      <c r="O316" s="87"/>
      <c r="P316" s="216">
        <f>O316*H316</f>
        <v>0</v>
      </c>
      <c r="Q316" s="216">
        <v>0.00025999999999999998</v>
      </c>
      <c r="R316" s="216">
        <f>Q316*H316</f>
        <v>0.032473999999999996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153</v>
      </c>
      <c r="AT316" s="218" t="s">
        <v>148</v>
      </c>
      <c r="AU316" s="218" t="s">
        <v>85</v>
      </c>
      <c r="AY316" s="20" t="s">
        <v>146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83</v>
      </c>
      <c r="BK316" s="219">
        <f>ROUND(I316*H316,2)</f>
        <v>0</v>
      </c>
      <c r="BL316" s="20" t="s">
        <v>153</v>
      </c>
      <c r="BM316" s="218" t="s">
        <v>337</v>
      </c>
    </row>
    <row r="317" s="2" customFormat="1">
      <c r="A317" s="41"/>
      <c r="B317" s="42"/>
      <c r="C317" s="43"/>
      <c r="D317" s="220" t="s">
        <v>155</v>
      </c>
      <c r="E317" s="43"/>
      <c r="F317" s="221" t="s">
        <v>338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155</v>
      </c>
      <c r="AU317" s="20" t="s">
        <v>85</v>
      </c>
    </row>
    <row r="318" s="13" customFormat="1">
      <c r="A318" s="13"/>
      <c r="B318" s="225"/>
      <c r="C318" s="226"/>
      <c r="D318" s="227" t="s">
        <v>157</v>
      </c>
      <c r="E318" s="228" t="s">
        <v>19</v>
      </c>
      <c r="F318" s="229" t="s">
        <v>339</v>
      </c>
      <c r="G318" s="226"/>
      <c r="H318" s="228" t="s">
        <v>19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157</v>
      </c>
      <c r="AU318" s="235" t="s">
        <v>85</v>
      </c>
      <c r="AV318" s="13" t="s">
        <v>83</v>
      </c>
      <c r="AW318" s="13" t="s">
        <v>37</v>
      </c>
      <c r="AX318" s="13" t="s">
        <v>75</v>
      </c>
      <c r="AY318" s="235" t="s">
        <v>146</v>
      </c>
    </row>
    <row r="319" s="13" customFormat="1">
      <c r="A319" s="13"/>
      <c r="B319" s="225"/>
      <c r="C319" s="226"/>
      <c r="D319" s="227" t="s">
        <v>157</v>
      </c>
      <c r="E319" s="228" t="s">
        <v>19</v>
      </c>
      <c r="F319" s="229" t="s">
        <v>158</v>
      </c>
      <c r="G319" s="226"/>
      <c r="H319" s="228" t="s">
        <v>19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157</v>
      </c>
      <c r="AU319" s="235" t="s">
        <v>85</v>
      </c>
      <c r="AV319" s="13" t="s">
        <v>83</v>
      </c>
      <c r="AW319" s="13" t="s">
        <v>37</v>
      </c>
      <c r="AX319" s="13" t="s">
        <v>75</v>
      </c>
      <c r="AY319" s="235" t="s">
        <v>146</v>
      </c>
    </row>
    <row r="320" s="14" customFormat="1">
      <c r="A320" s="14"/>
      <c r="B320" s="236"/>
      <c r="C320" s="237"/>
      <c r="D320" s="227" t="s">
        <v>157</v>
      </c>
      <c r="E320" s="238" t="s">
        <v>19</v>
      </c>
      <c r="F320" s="239" t="s">
        <v>340</v>
      </c>
      <c r="G320" s="237"/>
      <c r="H320" s="240">
        <v>41.700000000000003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157</v>
      </c>
      <c r="AU320" s="246" t="s">
        <v>85</v>
      </c>
      <c r="AV320" s="14" t="s">
        <v>85</v>
      </c>
      <c r="AW320" s="14" t="s">
        <v>37</v>
      </c>
      <c r="AX320" s="14" t="s">
        <v>75</v>
      </c>
      <c r="AY320" s="246" t="s">
        <v>146</v>
      </c>
    </row>
    <row r="321" s="14" customFormat="1">
      <c r="A321" s="14"/>
      <c r="B321" s="236"/>
      <c r="C321" s="237"/>
      <c r="D321" s="227" t="s">
        <v>157</v>
      </c>
      <c r="E321" s="238" t="s">
        <v>19</v>
      </c>
      <c r="F321" s="239" t="s">
        <v>341</v>
      </c>
      <c r="G321" s="237"/>
      <c r="H321" s="240">
        <v>73.900000000000006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157</v>
      </c>
      <c r="AU321" s="246" t="s">
        <v>85</v>
      </c>
      <c r="AV321" s="14" t="s">
        <v>85</v>
      </c>
      <c r="AW321" s="14" t="s">
        <v>37</v>
      </c>
      <c r="AX321" s="14" t="s">
        <v>75</v>
      </c>
      <c r="AY321" s="246" t="s">
        <v>146</v>
      </c>
    </row>
    <row r="322" s="13" customFormat="1">
      <c r="A322" s="13"/>
      <c r="B322" s="225"/>
      <c r="C322" s="226"/>
      <c r="D322" s="227" t="s">
        <v>157</v>
      </c>
      <c r="E322" s="228" t="s">
        <v>19</v>
      </c>
      <c r="F322" s="229" t="s">
        <v>164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157</v>
      </c>
      <c r="AU322" s="235" t="s">
        <v>85</v>
      </c>
      <c r="AV322" s="13" t="s">
        <v>83</v>
      </c>
      <c r="AW322" s="13" t="s">
        <v>37</v>
      </c>
      <c r="AX322" s="13" t="s">
        <v>75</v>
      </c>
      <c r="AY322" s="235" t="s">
        <v>146</v>
      </c>
    </row>
    <row r="323" s="14" customFormat="1">
      <c r="A323" s="14"/>
      <c r="B323" s="236"/>
      <c r="C323" s="237"/>
      <c r="D323" s="227" t="s">
        <v>157</v>
      </c>
      <c r="E323" s="238" t="s">
        <v>19</v>
      </c>
      <c r="F323" s="239" t="s">
        <v>237</v>
      </c>
      <c r="G323" s="237"/>
      <c r="H323" s="240">
        <v>9.3000000000000007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157</v>
      </c>
      <c r="AU323" s="246" t="s">
        <v>85</v>
      </c>
      <c r="AV323" s="14" t="s">
        <v>85</v>
      </c>
      <c r="AW323" s="14" t="s">
        <v>37</v>
      </c>
      <c r="AX323" s="14" t="s">
        <v>75</v>
      </c>
      <c r="AY323" s="246" t="s">
        <v>146</v>
      </c>
    </row>
    <row r="324" s="16" customFormat="1">
      <c r="A324" s="16"/>
      <c r="B324" s="258"/>
      <c r="C324" s="259"/>
      <c r="D324" s="227" t="s">
        <v>157</v>
      </c>
      <c r="E324" s="260" t="s">
        <v>19</v>
      </c>
      <c r="F324" s="261" t="s">
        <v>167</v>
      </c>
      <c r="G324" s="259"/>
      <c r="H324" s="262">
        <v>124.90000000000001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8" t="s">
        <v>157</v>
      </c>
      <c r="AU324" s="268" t="s">
        <v>85</v>
      </c>
      <c r="AV324" s="16" t="s">
        <v>153</v>
      </c>
      <c r="AW324" s="16" t="s">
        <v>37</v>
      </c>
      <c r="AX324" s="16" t="s">
        <v>83</v>
      </c>
      <c r="AY324" s="268" t="s">
        <v>146</v>
      </c>
    </row>
    <row r="325" s="2" customFormat="1" ht="16.5" customHeight="1">
      <c r="A325" s="41"/>
      <c r="B325" s="42"/>
      <c r="C325" s="207" t="s">
        <v>342</v>
      </c>
      <c r="D325" s="207" t="s">
        <v>148</v>
      </c>
      <c r="E325" s="208" t="s">
        <v>343</v>
      </c>
      <c r="F325" s="209" t="s">
        <v>344</v>
      </c>
      <c r="G325" s="210" t="s">
        <v>232</v>
      </c>
      <c r="H325" s="211">
        <v>73.299999999999997</v>
      </c>
      <c r="I325" s="212"/>
      <c r="J325" s="213">
        <f>ROUND(I325*H325,2)</f>
        <v>0</v>
      </c>
      <c r="K325" s="209" t="s">
        <v>152</v>
      </c>
      <c r="L325" s="47"/>
      <c r="M325" s="214" t="s">
        <v>19</v>
      </c>
      <c r="N325" s="215" t="s">
        <v>46</v>
      </c>
      <c r="O325" s="87"/>
      <c r="P325" s="216">
        <f>O325*H325</f>
        <v>0</v>
      </c>
      <c r="Q325" s="216">
        <v>0.0040000000000000001</v>
      </c>
      <c r="R325" s="216">
        <f>Q325*H325</f>
        <v>0.29320000000000002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153</v>
      </c>
      <c r="AT325" s="218" t="s">
        <v>148</v>
      </c>
      <c r="AU325" s="218" t="s">
        <v>85</v>
      </c>
      <c r="AY325" s="20" t="s">
        <v>146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83</v>
      </c>
      <c r="BK325" s="219">
        <f>ROUND(I325*H325,2)</f>
        <v>0</v>
      </c>
      <c r="BL325" s="20" t="s">
        <v>153</v>
      </c>
      <c r="BM325" s="218" t="s">
        <v>345</v>
      </c>
    </row>
    <row r="326" s="2" customFormat="1">
      <c r="A326" s="41"/>
      <c r="B326" s="42"/>
      <c r="C326" s="43"/>
      <c r="D326" s="220" t="s">
        <v>155</v>
      </c>
      <c r="E326" s="43"/>
      <c r="F326" s="221" t="s">
        <v>346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155</v>
      </c>
      <c r="AU326" s="20" t="s">
        <v>85</v>
      </c>
    </row>
    <row r="327" s="13" customFormat="1">
      <c r="A327" s="13"/>
      <c r="B327" s="225"/>
      <c r="C327" s="226"/>
      <c r="D327" s="227" t="s">
        <v>157</v>
      </c>
      <c r="E327" s="228" t="s">
        <v>19</v>
      </c>
      <c r="F327" s="229" t="s">
        <v>339</v>
      </c>
      <c r="G327" s="226"/>
      <c r="H327" s="228" t="s">
        <v>19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157</v>
      </c>
      <c r="AU327" s="235" t="s">
        <v>85</v>
      </c>
      <c r="AV327" s="13" t="s">
        <v>83</v>
      </c>
      <c r="AW327" s="13" t="s">
        <v>37</v>
      </c>
      <c r="AX327" s="13" t="s">
        <v>75</v>
      </c>
      <c r="AY327" s="235" t="s">
        <v>146</v>
      </c>
    </row>
    <row r="328" s="13" customFormat="1">
      <c r="A328" s="13"/>
      <c r="B328" s="225"/>
      <c r="C328" s="226"/>
      <c r="D328" s="227" t="s">
        <v>157</v>
      </c>
      <c r="E328" s="228" t="s">
        <v>19</v>
      </c>
      <c r="F328" s="229" t="s">
        <v>158</v>
      </c>
      <c r="G328" s="226"/>
      <c r="H328" s="228" t="s">
        <v>19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157</v>
      </c>
      <c r="AU328" s="235" t="s">
        <v>85</v>
      </c>
      <c r="AV328" s="13" t="s">
        <v>83</v>
      </c>
      <c r="AW328" s="13" t="s">
        <v>37</v>
      </c>
      <c r="AX328" s="13" t="s">
        <v>75</v>
      </c>
      <c r="AY328" s="235" t="s">
        <v>146</v>
      </c>
    </row>
    <row r="329" s="14" customFormat="1">
      <c r="A329" s="14"/>
      <c r="B329" s="236"/>
      <c r="C329" s="237"/>
      <c r="D329" s="227" t="s">
        <v>157</v>
      </c>
      <c r="E329" s="238" t="s">
        <v>19</v>
      </c>
      <c r="F329" s="239" t="s">
        <v>340</v>
      </c>
      <c r="G329" s="237"/>
      <c r="H329" s="240">
        <v>41.700000000000003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157</v>
      </c>
      <c r="AU329" s="246" t="s">
        <v>85</v>
      </c>
      <c r="AV329" s="14" t="s">
        <v>85</v>
      </c>
      <c r="AW329" s="14" t="s">
        <v>37</v>
      </c>
      <c r="AX329" s="14" t="s">
        <v>75</v>
      </c>
      <c r="AY329" s="246" t="s">
        <v>146</v>
      </c>
    </row>
    <row r="330" s="14" customFormat="1">
      <c r="A330" s="14"/>
      <c r="B330" s="236"/>
      <c r="C330" s="237"/>
      <c r="D330" s="227" t="s">
        <v>157</v>
      </c>
      <c r="E330" s="238" t="s">
        <v>19</v>
      </c>
      <c r="F330" s="239" t="s">
        <v>347</v>
      </c>
      <c r="G330" s="237"/>
      <c r="H330" s="240">
        <v>22.300000000000001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157</v>
      </c>
      <c r="AU330" s="246" t="s">
        <v>85</v>
      </c>
      <c r="AV330" s="14" t="s">
        <v>85</v>
      </c>
      <c r="AW330" s="14" t="s">
        <v>37</v>
      </c>
      <c r="AX330" s="14" t="s">
        <v>75</v>
      </c>
      <c r="AY330" s="246" t="s">
        <v>146</v>
      </c>
    </row>
    <row r="331" s="13" customFormat="1">
      <c r="A331" s="13"/>
      <c r="B331" s="225"/>
      <c r="C331" s="226"/>
      <c r="D331" s="227" t="s">
        <v>157</v>
      </c>
      <c r="E331" s="228" t="s">
        <v>19</v>
      </c>
      <c r="F331" s="229" t="s">
        <v>164</v>
      </c>
      <c r="G331" s="226"/>
      <c r="H331" s="228" t="s">
        <v>19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157</v>
      </c>
      <c r="AU331" s="235" t="s">
        <v>85</v>
      </c>
      <c r="AV331" s="13" t="s">
        <v>83</v>
      </c>
      <c r="AW331" s="13" t="s">
        <v>37</v>
      </c>
      <c r="AX331" s="13" t="s">
        <v>75</v>
      </c>
      <c r="AY331" s="235" t="s">
        <v>146</v>
      </c>
    </row>
    <row r="332" s="14" customFormat="1">
      <c r="A332" s="14"/>
      <c r="B332" s="236"/>
      <c r="C332" s="237"/>
      <c r="D332" s="227" t="s">
        <v>157</v>
      </c>
      <c r="E332" s="238" t="s">
        <v>19</v>
      </c>
      <c r="F332" s="239" t="s">
        <v>237</v>
      </c>
      <c r="G332" s="237"/>
      <c r="H332" s="240">
        <v>9.3000000000000007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157</v>
      </c>
      <c r="AU332" s="246" t="s">
        <v>85</v>
      </c>
      <c r="AV332" s="14" t="s">
        <v>85</v>
      </c>
      <c r="AW332" s="14" t="s">
        <v>37</v>
      </c>
      <c r="AX332" s="14" t="s">
        <v>75</v>
      </c>
      <c r="AY332" s="246" t="s">
        <v>146</v>
      </c>
    </row>
    <row r="333" s="16" customFormat="1">
      <c r="A333" s="16"/>
      <c r="B333" s="258"/>
      <c r="C333" s="259"/>
      <c r="D333" s="227" t="s">
        <v>157</v>
      </c>
      <c r="E333" s="260" t="s">
        <v>19</v>
      </c>
      <c r="F333" s="261" t="s">
        <v>167</v>
      </c>
      <c r="G333" s="259"/>
      <c r="H333" s="262">
        <v>73.299999999999997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68" t="s">
        <v>157</v>
      </c>
      <c r="AU333" s="268" t="s">
        <v>85</v>
      </c>
      <c r="AV333" s="16" t="s">
        <v>153</v>
      </c>
      <c r="AW333" s="16" t="s">
        <v>37</v>
      </c>
      <c r="AX333" s="16" t="s">
        <v>83</v>
      </c>
      <c r="AY333" s="268" t="s">
        <v>146</v>
      </c>
    </row>
    <row r="334" s="2" customFormat="1" ht="16.5" customHeight="1">
      <c r="A334" s="41"/>
      <c r="B334" s="42"/>
      <c r="C334" s="207" t="s">
        <v>348</v>
      </c>
      <c r="D334" s="207" t="s">
        <v>148</v>
      </c>
      <c r="E334" s="208" t="s">
        <v>349</v>
      </c>
      <c r="F334" s="209" t="s">
        <v>350</v>
      </c>
      <c r="G334" s="210" t="s">
        <v>232</v>
      </c>
      <c r="H334" s="211">
        <v>51.600000000000001</v>
      </c>
      <c r="I334" s="212"/>
      <c r="J334" s="213">
        <f>ROUND(I334*H334,2)</f>
        <v>0</v>
      </c>
      <c r="K334" s="209" t="s">
        <v>152</v>
      </c>
      <c r="L334" s="47"/>
      <c r="M334" s="214" t="s">
        <v>19</v>
      </c>
      <c r="N334" s="215" t="s">
        <v>46</v>
      </c>
      <c r="O334" s="87"/>
      <c r="P334" s="216">
        <f>O334*H334</f>
        <v>0</v>
      </c>
      <c r="Q334" s="216">
        <v>0.0040000000000000001</v>
      </c>
      <c r="R334" s="216">
        <f>Q334*H334</f>
        <v>0.2064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153</v>
      </c>
      <c r="AT334" s="218" t="s">
        <v>148</v>
      </c>
      <c r="AU334" s="218" t="s">
        <v>85</v>
      </c>
      <c r="AY334" s="20" t="s">
        <v>146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83</v>
      </c>
      <c r="BK334" s="219">
        <f>ROUND(I334*H334,2)</f>
        <v>0</v>
      </c>
      <c r="BL334" s="20" t="s">
        <v>153</v>
      </c>
      <c r="BM334" s="218" t="s">
        <v>351</v>
      </c>
    </row>
    <row r="335" s="2" customFormat="1">
      <c r="A335" s="41"/>
      <c r="B335" s="42"/>
      <c r="C335" s="43"/>
      <c r="D335" s="220" t="s">
        <v>155</v>
      </c>
      <c r="E335" s="43"/>
      <c r="F335" s="221" t="s">
        <v>352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155</v>
      </c>
      <c r="AU335" s="20" t="s">
        <v>85</v>
      </c>
    </row>
    <row r="336" s="13" customFormat="1">
      <c r="A336" s="13"/>
      <c r="B336" s="225"/>
      <c r="C336" s="226"/>
      <c r="D336" s="227" t="s">
        <v>157</v>
      </c>
      <c r="E336" s="228" t="s">
        <v>19</v>
      </c>
      <c r="F336" s="229" t="s">
        <v>353</v>
      </c>
      <c r="G336" s="226"/>
      <c r="H336" s="228" t="s">
        <v>19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157</v>
      </c>
      <c r="AU336" s="235" t="s">
        <v>85</v>
      </c>
      <c r="AV336" s="13" t="s">
        <v>83</v>
      </c>
      <c r="AW336" s="13" t="s">
        <v>37</v>
      </c>
      <c r="AX336" s="13" t="s">
        <v>75</v>
      </c>
      <c r="AY336" s="235" t="s">
        <v>146</v>
      </c>
    </row>
    <row r="337" s="14" customFormat="1">
      <c r="A337" s="14"/>
      <c r="B337" s="236"/>
      <c r="C337" s="237"/>
      <c r="D337" s="227" t="s">
        <v>157</v>
      </c>
      <c r="E337" s="238" t="s">
        <v>19</v>
      </c>
      <c r="F337" s="239" t="s">
        <v>354</v>
      </c>
      <c r="G337" s="237"/>
      <c r="H337" s="240">
        <v>51.600000000000001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157</v>
      </c>
      <c r="AU337" s="246" t="s">
        <v>85</v>
      </c>
      <c r="AV337" s="14" t="s">
        <v>85</v>
      </c>
      <c r="AW337" s="14" t="s">
        <v>37</v>
      </c>
      <c r="AX337" s="14" t="s">
        <v>75</v>
      </c>
      <c r="AY337" s="246" t="s">
        <v>146</v>
      </c>
    </row>
    <row r="338" s="16" customFormat="1">
      <c r="A338" s="16"/>
      <c r="B338" s="258"/>
      <c r="C338" s="259"/>
      <c r="D338" s="227" t="s">
        <v>157</v>
      </c>
      <c r="E338" s="260" t="s">
        <v>19</v>
      </c>
      <c r="F338" s="261" t="s">
        <v>167</v>
      </c>
      <c r="G338" s="259"/>
      <c r="H338" s="262">
        <v>51.600000000000001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68" t="s">
        <v>157</v>
      </c>
      <c r="AU338" s="268" t="s">
        <v>85</v>
      </c>
      <c r="AV338" s="16" t="s">
        <v>153</v>
      </c>
      <c r="AW338" s="16" t="s">
        <v>37</v>
      </c>
      <c r="AX338" s="16" t="s">
        <v>83</v>
      </c>
      <c r="AY338" s="268" t="s">
        <v>146</v>
      </c>
    </row>
    <row r="339" s="2" customFormat="1" ht="24.15" customHeight="1">
      <c r="A339" s="41"/>
      <c r="B339" s="42"/>
      <c r="C339" s="207" t="s">
        <v>355</v>
      </c>
      <c r="D339" s="207" t="s">
        <v>148</v>
      </c>
      <c r="E339" s="208" t="s">
        <v>356</v>
      </c>
      <c r="F339" s="209" t="s">
        <v>357</v>
      </c>
      <c r="G339" s="210" t="s">
        <v>232</v>
      </c>
      <c r="H339" s="211">
        <v>124.90000000000001</v>
      </c>
      <c r="I339" s="212"/>
      <c r="J339" s="213">
        <f>ROUND(I339*H339,2)</f>
        <v>0</v>
      </c>
      <c r="K339" s="209" t="s">
        <v>152</v>
      </c>
      <c r="L339" s="47"/>
      <c r="M339" s="214" t="s">
        <v>19</v>
      </c>
      <c r="N339" s="215" t="s">
        <v>46</v>
      </c>
      <c r="O339" s="87"/>
      <c r="P339" s="216">
        <f>O339*H339</f>
        <v>0</v>
      </c>
      <c r="Q339" s="216">
        <v>0.017399999999999999</v>
      </c>
      <c r="R339" s="216">
        <f>Q339*H339</f>
        <v>2.17326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153</v>
      </c>
      <c r="AT339" s="218" t="s">
        <v>148</v>
      </c>
      <c r="AU339" s="218" t="s">
        <v>85</v>
      </c>
      <c r="AY339" s="20" t="s">
        <v>146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83</v>
      </c>
      <c r="BK339" s="219">
        <f>ROUND(I339*H339,2)</f>
        <v>0</v>
      </c>
      <c r="BL339" s="20" t="s">
        <v>153</v>
      </c>
      <c r="BM339" s="218" t="s">
        <v>358</v>
      </c>
    </row>
    <row r="340" s="2" customFormat="1">
      <c r="A340" s="41"/>
      <c r="B340" s="42"/>
      <c r="C340" s="43"/>
      <c r="D340" s="220" t="s">
        <v>155</v>
      </c>
      <c r="E340" s="43"/>
      <c r="F340" s="221" t="s">
        <v>359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155</v>
      </c>
      <c r="AU340" s="20" t="s">
        <v>85</v>
      </c>
    </row>
    <row r="341" s="13" customFormat="1">
      <c r="A341" s="13"/>
      <c r="B341" s="225"/>
      <c r="C341" s="226"/>
      <c r="D341" s="227" t="s">
        <v>157</v>
      </c>
      <c r="E341" s="228" t="s">
        <v>19</v>
      </c>
      <c r="F341" s="229" t="s">
        <v>158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157</v>
      </c>
      <c r="AU341" s="235" t="s">
        <v>85</v>
      </c>
      <c r="AV341" s="13" t="s">
        <v>83</v>
      </c>
      <c r="AW341" s="13" t="s">
        <v>37</v>
      </c>
      <c r="AX341" s="13" t="s">
        <v>75</v>
      </c>
      <c r="AY341" s="235" t="s">
        <v>146</v>
      </c>
    </row>
    <row r="342" s="14" customFormat="1">
      <c r="A342" s="14"/>
      <c r="B342" s="236"/>
      <c r="C342" s="237"/>
      <c r="D342" s="227" t="s">
        <v>157</v>
      </c>
      <c r="E342" s="238" t="s">
        <v>19</v>
      </c>
      <c r="F342" s="239" t="s">
        <v>340</v>
      </c>
      <c r="G342" s="237"/>
      <c r="H342" s="240">
        <v>41.700000000000003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157</v>
      </c>
      <c r="AU342" s="246" t="s">
        <v>85</v>
      </c>
      <c r="AV342" s="14" t="s">
        <v>85</v>
      </c>
      <c r="AW342" s="14" t="s">
        <v>37</v>
      </c>
      <c r="AX342" s="14" t="s">
        <v>75</v>
      </c>
      <c r="AY342" s="246" t="s">
        <v>146</v>
      </c>
    </row>
    <row r="343" s="14" customFormat="1">
      <c r="A343" s="14"/>
      <c r="B343" s="236"/>
      <c r="C343" s="237"/>
      <c r="D343" s="227" t="s">
        <v>157</v>
      </c>
      <c r="E343" s="238" t="s">
        <v>19</v>
      </c>
      <c r="F343" s="239" t="s">
        <v>341</v>
      </c>
      <c r="G343" s="237"/>
      <c r="H343" s="240">
        <v>73.900000000000006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157</v>
      </c>
      <c r="AU343" s="246" t="s">
        <v>85</v>
      </c>
      <c r="AV343" s="14" t="s">
        <v>85</v>
      </c>
      <c r="AW343" s="14" t="s">
        <v>37</v>
      </c>
      <c r="AX343" s="14" t="s">
        <v>75</v>
      </c>
      <c r="AY343" s="246" t="s">
        <v>146</v>
      </c>
    </row>
    <row r="344" s="13" customFormat="1">
      <c r="A344" s="13"/>
      <c r="B344" s="225"/>
      <c r="C344" s="226"/>
      <c r="D344" s="227" t="s">
        <v>157</v>
      </c>
      <c r="E344" s="228" t="s">
        <v>19</v>
      </c>
      <c r="F344" s="229" t="s">
        <v>164</v>
      </c>
      <c r="G344" s="226"/>
      <c r="H344" s="228" t="s">
        <v>19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157</v>
      </c>
      <c r="AU344" s="235" t="s">
        <v>85</v>
      </c>
      <c r="AV344" s="13" t="s">
        <v>83</v>
      </c>
      <c r="AW344" s="13" t="s">
        <v>37</v>
      </c>
      <c r="AX344" s="13" t="s">
        <v>75</v>
      </c>
      <c r="AY344" s="235" t="s">
        <v>146</v>
      </c>
    </row>
    <row r="345" s="14" customFormat="1">
      <c r="A345" s="14"/>
      <c r="B345" s="236"/>
      <c r="C345" s="237"/>
      <c r="D345" s="227" t="s">
        <v>157</v>
      </c>
      <c r="E345" s="238" t="s">
        <v>19</v>
      </c>
      <c r="F345" s="239" t="s">
        <v>237</v>
      </c>
      <c r="G345" s="237"/>
      <c r="H345" s="240">
        <v>9.3000000000000007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157</v>
      </c>
      <c r="AU345" s="246" t="s">
        <v>85</v>
      </c>
      <c r="AV345" s="14" t="s">
        <v>85</v>
      </c>
      <c r="AW345" s="14" t="s">
        <v>37</v>
      </c>
      <c r="AX345" s="14" t="s">
        <v>75</v>
      </c>
      <c r="AY345" s="246" t="s">
        <v>146</v>
      </c>
    </row>
    <row r="346" s="16" customFormat="1">
      <c r="A346" s="16"/>
      <c r="B346" s="258"/>
      <c r="C346" s="259"/>
      <c r="D346" s="227" t="s">
        <v>157</v>
      </c>
      <c r="E346" s="260" t="s">
        <v>19</v>
      </c>
      <c r="F346" s="261" t="s">
        <v>167</v>
      </c>
      <c r="G346" s="259"/>
      <c r="H346" s="262">
        <v>124.90000000000001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68" t="s">
        <v>157</v>
      </c>
      <c r="AU346" s="268" t="s">
        <v>85</v>
      </c>
      <c r="AV346" s="16" t="s">
        <v>153</v>
      </c>
      <c r="AW346" s="16" t="s">
        <v>37</v>
      </c>
      <c r="AX346" s="16" t="s">
        <v>83</v>
      </c>
      <c r="AY346" s="268" t="s">
        <v>146</v>
      </c>
    </row>
    <row r="347" s="2" customFormat="1" ht="21.75" customHeight="1">
      <c r="A347" s="41"/>
      <c r="B347" s="42"/>
      <c r="C347" s="207" t="s">
        <v>360</v>
      </c>
      <c r="D347" s="207" t="s">
        <v>148</v>
      </c>
      <c r="E347" s="208" t="s">
        <v>361</v>
      </c>
      <c r="F347" s="209" t="s">
        <v>362</v>
      </c>
      <c r="G347" s="210" t="s">
        <v>232</v>
      </c>
      <c r="H347" s="211">
        <v>5.6280000000000001</v>
      </c>
      <c r="I347" s="212"/>
      <c r="J347" s="213">
        <f>ROUND(I347*H347,2)</f>
        <v>0</v>
      </c>
      <c r="K347" s="209" t="s">
        <v>152</v>
      </c>
      <c r="L347" s="47"/>
      <c r="M347" s="214" t="s">
        <v>19</v>
      </c>
      <c r="N347" s="215" t="s">
        <v>46</v>
      </c>
      <c r="O347" s="87"/>
      <c r="P347" s="216">
        <f>O347*H347</f>
        <v>0</v>
      </c>
      <c r="Q347" s="216">
        <v>0.0064999999999999997</v>
      </c>
      <c r="R347" s="216">
        <f>Q347*H347</f>
        <v>0.036581999999999996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153</v>
      </c>
      <c r="AT347" s="218" t="s">
        <v>148</v>
      </c>
      <c r="AU347" s="218" t="s">
        <v>85</v>
      </c>
      <c r="AY347" s="20" t="s">
        <v>146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83</v>
      </c>
      <c r="BK347" s="219">
        <f>ROUND(I347*H347,2)</f>
        <v>0</v>
      </c>
      <c r="BL347" s="20" t="s">
        <v>153</v>
      </c>
      <c r="BM347" s="218" t="s">
        <v>363</v>
      </c>
    </row>
    <row r="348" s="2" customFormat="1">
      <c r="A348" s="41"/>
      <c r="B348" s="42"/>
      <c r="C348" s="43"/>
      <c r="D348" s="220" t="s">
        <v>155</v>
      </c>
      <c r="E348" s="43"/>
      <c r="F348" s="221" t="s">
        <v>364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155</v>
      </c>
      <c r="AU348" s="20" t="s">
        <v>85</v>
      </c>
    </row>
    <row r="349" s="13" customFormat="1">
      <c r="A349" s="13"/>
      <c r="B349" s="225"/>
      <c r="C349" s="226"/>
      <c r="D349" s="227" t="s">
        <v>157</v>
      </c>
      <c r="E349" s="228" t="s">
        <v>19</v>
      </c>
      <c r="F349" s="229" t="s">
        <v>284</v>
      </c>
      <c r="G349" s="226"/>
      <c r="H349" s="228" t="s">
        <v>19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157</v>
      </c>
      <c r="AU349" s="235" t="s">
        <v>85</v>
      </c>
      <c r="AV349" s="13" t="s">
        <v>83</v>
      </c>
      <c r="AW349" s="13" t="s">
        <v>37</v>
      </c>
      <c r="AX349" s="13" t="s">
        <v>75</v>
      </c>
      <c r="AY349" s="235" t="s">
        <v>146</v>
      </c>
    </row>
    <row r="350" s="14" customFormat="1">
      <c r="A350" s="14"/>
      <c r="B350" s="236"/>
      <c r="C350" s="237"/>
      <c r="D350" s="227" t="s">
        <v>157</v>
      </c>
      <c r="E350" s="238" t="s">
        <v>19</v>
      </c>
      <c r="F350" s="239" t="s">
        <v>365</v>
      </c>
      <c r="G350" s="237"/>
      <c r="H350" s="240">
        <v>3.843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157</v>
      </c>
      <c r="AU350" s="246" t="s">
        <v>85</v>
      </c>
      <c r="AV350" s="14" t="s">
        <v>85</v>
      </c>
      <c r="AW350" s="14" t="s">
        <v>37</v>
      </c>
      <c r="AX350" s="14" t="s">
        <v>75</v>
      </c>
      <c r="AY350" s="246" t="s">
        <v>146</v>
      </c>
    </row>
    <row r="351" s="15" customFormat="1">
      <c r="A351" s="15"/>
      <c r="B351" s="247"/>
      <c r="C351" s="248"/>
      <c r="D351" s="227" t="s">
        <v>157</v>
      </c>
      <c r="E351" s="249" t="s">
        <v>19</v>
      </c>
      <c r="F351" s="250" t="s">
        <v>162</v>
      </c>
      <c r="G351" s="248"/>
      <c r="H351" s="251">
        <v>3.843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157</v>
      </c>
      <c r="AU351" s="257" t="s">
        <v>85</v>
      </c>
      <c r="AV351" s="15" t="s">
        <v>163</v>
      </c>
      <c r="AW351" s="15" t="s">
        <v>37</v>
      </c>
      <c r="AX351" s="15" t="s">
        <v>75</v>
      </c>
      <c r="AY351" s="257" t="s">
        <v>146</v>
      </c>
    </row>
    <row r="352" s="13" customFormat="1">
      <c r="A352" s="13"/>
      <c r="B352" s="225"/>
      <c r="C352" s="226"/>
      <c r="D352" s="227" t="s">
        <v>157</v>
      </c>
      <c r="E352" s="228" t="s">
        <v>19</v>
      </c>
      <c r="F352" s="229" t="s">
        <v>292</v>
      </c>
      <c r="G352" s="226"/>
      <c r="H352" s="228" t="s">
        <v>19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157</v>
      </c>
      <c r="AU352" s="235" t="s">
        <v>85</v>
      </c>
      <c r="AV352" s="13" t="s">
        <v>83</v>
      </c>
      <c r="AW352" s="13" t="s">
        <v>37</v>
      </c>
      <c r="AX352" s="13" t="s">
        <v>75</v>
      </c>
      <c r="AY352" s="235" t="s">
        <v>146</v>
      </c>
    </row>
    <row r="353" s="14" customFormat="1">
      <c r="A353" s="14"/>
      <c r="B353" s="236"/>
      <c r="C353" s="237"/>
      <c r="D353" s="227" t="s">
        <v>157</v>
      </c>
      <c r="E353" s="238" t="s">
        <v>19</v>
      </c>
      <c r="F353" s="239" t="s">
        <v>293</v>
      </c>
      <c r="G353" s="237"/>
      <c r="H353" s="240">
        <v>1.7849999999999999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157</v>
      </c>
      <c r="AU353" s="246" t="s">
        <v>85</v>
      </c>
      <c r="AV353" s="14" t="s">
        <v>85</v>
      </c>
      <c r="AW353" s="14" t="s">
        <v>37</v>
      </c>
      <c r="AX353" s="14" t="s">
        <v>75</v>
      </c>
      <c r="AY353" s="246" t="s">
        <v>146</v>
      </c>
    </row>
    <row r="354" s="15" customFormat="1">
      <c r="A354" s="15"/>
      <c r="B354" s="247"/>
      <c r="C354" s="248"/>
      <c r="D354" s="227" t="s">
        <v>157</v>
      </c>
      <c r="E354" s="249" t="s">
        <v>19</v>
      </c>
      <c r="F354" s="250" t="s">
        <v>162</v>
      </c>
      <c r="G354" s="248"/>
      <c r="H354" s="251">
        <v>1.7849999999999999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7" t="s">
        <v>157</v>
      </c>
      <c r="AU354" s="257" t="s">
        <v>85</v>
      </c>
      <c r="AV354" s="15" t="s">
        <v>163</v>
      </c>
      <c r="AW354" s="15" t="s">
        <v>37</v>
      </c>
      <c r="AX354" s="15" t="s">
        <v>75</v>
      </c>
      <c r="AY354" s="257" t="s">
        <v>146</v>
      </c>
    </row>
    <row r="355" s="16" customFormat="1">
      <c r="A355" s="16"/>
      <c r="B355" s="258"/>
      <c r="C355" s="259"/>
      <c r="D355" s="227" t="s">
        <v>157</v>
      </c>
      <c r="E355" s="260" t="s">
        <v>19</v>
      </c>
      <c r="F355" s="261" t="s">
        <v>167</v>
      </c>
      <c r="G355" s="259"/>
      <c r="H355" s="262">
        <v>5.6280000000000001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68" t="s">
        <v>157</v>
      </c>
      <c r="AU355" s="268" t="s">
        <v>85</v>
      </c>
      <c r="AV355" s="16" t="s">
        <v>153</v>
      </c>
      <c r="AW355" s="16" t="s">
        <v>37</v>
      </c>
      <c r="AX355" s="16" t="s">
        <v>83</v>
      </c>
      <c r="AY355" s="268" t="s">
        <v>146</v>
      </c>
    </row>
    <row r="356" s="2" customFormat="1" ht="16.5" customHeight="1">
      <c r="A356" s="41"/>
      <c r="B356" s="42"/>
      <c r="C356" s="207" t="s">
        <v>366</v>
      </c>
      <c r="D356" s="207" t="s">
        <v>148</v>
      </c>
      <c r="E356" s="208" t="s">
        <v>367</v>
      </c>
      <c r="F356" s="209" t="s">
        <v>368</v>
      </c>
      <c r="G356" s="210" t="s">
        <v>232</v>
      </c>
      <c r="H356" s="211">
        <v>390.58999999999998</v>
      </c>
      <c r="I356" s="212"/>
      <c r="J356" s="213">
        <f>ROUND(I356*H356,2)</f>
        <v>0</v>
      </c>
      <c r="K356" s="209" t="s">
        <v>152</v>
      </c>
      <c r="L356" s="47"/>
      <c r="M356" s="214" t="s">
        <v>19</v>
      </c>
      <c r="N356" s="215" t="s">
        <v>46</v>
      </c>
      <c r="O356" s="87"/>
      <c r="P356" s="216">
        <f>O356*H356</f>
        <v>0</v>
      </c>
      <c r="Q356" s="216">
        <v>0.00025999999999999998</v>
      </c>
      <c r="R356" s="216">
        <f>Q356*H356</f>
        <v>0.10155339999999999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153</v>
      </c>
      <c r="AT356" s="218" t="s">
        <v>148</v>
      </c>
      <c r="AU356" s="218" t="s">
        <v>85</v>
      </c>
      <c r="AY356" s="20" t="s">
        <v>146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83</v>
      </c>
      <c r="BK356" s="219">
        <f>ROUND(I356*H356,2)</f>
        <v>0</v>
      </c>
      <c r="BL356" s="20" t="s">
        <v>153</v>
      </c>
      <c r="BM356" s="218" t="s">
        <v>369</v>
      </c>
    </row>
    <row r="357" s="2" customFormat="1">
      <c r="A357" s="41"/>
      <c r="B357" s="42"/>
      <c r="C357" s="43"/>
      <c r="D357" s="220" t="s">
        <v>155</v>
      </c>
      <c r="E357" s="43"/>
      <c r="F357" s="221" t="s">
        <v>370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155</v>
      </c>
      <c r="AU357" s="20" t="s">
        <v>85</v>
      </c>
    </row>
    <row r="358" s="13" customFormat="1">
      <c r="A358" s="13"/>
      <c r="B358" s="225"/>
      <c r="C358" s="226"/>
      <c r="D358" s="227" t="s">
        <v>157</v>
      </c>
      <c r="E358" s="228" t="s">
        <v>19</v>
      </c>
      <c r="F358" s="229" t="s">
        <v>371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157</v>
      </c>
      <c r="AU358" s="235" t="s">
        <v>85</v>
      </c>
      <c r="AV358" s="13" t="s">
        <v>83</v>
      </c>
      <c r="AW358" s="13" t="s">
        <v>37</v>
      </c>
      <c r="AX358" s="13" t="s">
        <v>75</v>
      </c>
      <c r="AY358" s="235" t="s">
        <v>146</v>
      </c>
    </row>
    <row r="359" s="14" customFormat="1">
      <c r="A359" s="14"/>
      <c r="B359" s="236"/>
      <c r="C359" s="237"/>
      <c r="D359" s="227" t="s">
        <v>157</v>
      </c>
      <c r="E359" s="238" t="s">
        <v>19</v>
      </c>
      <c r="F359" s="239" t="s">
        <v>372</v>
      </c>
      <c r="G359" s="237"/>
      <c r="H359" s="240">
        <v>96.659999999999997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157</v>
      </c>
      <c r="AU359" s="246" t="s">
        <v>85</v>
      </c>
      <c r="AV359" s="14" t="s">
        <v>85</v>
      </c>
      <c r="AW359" s="14" t="s">
        <v>37</v>
      </c>
      <c r="AX359" s="14" t="s">
        <v>75</v>
      </c>
      <c r="AY359" s="246" t="s">
        <v>146</v>
      </c>
    </row>
    <row r="360" s="14" customFormat="1">
      <c r="A360" s="14"/>
      <c r="B360" s="236"/>
      <c r="C360" s="237"/>
      <c r="D360" s="227" t="s">
        <v>157</v>
      </c>
      <c r="E360" s="238" t="s">
        <v>19</v>
      </c>
      <c r="F360" s="239" t="s">
        <v>373</v>
      </c>
      <c r="G360" s="237"/>
      <c r="H360" s="240">
        <v>162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157</v>
      </c>
      <c r="AU360" s="246" t="s">
        <v>85</v>
      </c>
      <c r="AV360" s="14" t="s">
        <v>85</v>
      </c>
      <c r="AW360" s="14" t="s">
        <v>37</v>
      </c>
      <c r="AX360" s="14" t="s">
        <v>75</v>
      </c>
      <c r="AY360" s="246" t="s">
        <v>146</v>
      </c>
    </row>
    <row r="361" s="14" customFormat="1">
      <c r="A361" s="14"/>
      <c r="B361" s="236"/>
      <c r="C361" s="237"/>
      <c r="D361" s="227" t="s">
        <v>157</v>
      </c>
      <c r="E361" s="238" t="s">
        <v>19</v>
      </c>
      <c r="F361" s="239" t="s">
        <v>374</v>
      </c>
      <c r="G361" s="237"/>
      <c r="H361" s="240">
        <v>97.739999999999995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157</v>
      </c>
      <c r="AU361" s="246" t="s">
        <v>85</v>
      </c>
      <c r="AV361" s="14" t="s">
        <v>85</v>
      </c>
      <c r="AW361" s="14" t="s">
        <v>37</v>
      </c>
      <c r="AX361" s="14" t="s">
        <v>75</v>
      </c>
      <c r="AY361" s="246" t="s">
        <v>146</v>
      </c>
    </row>
    <row r="362" s="15" customFormat="1">
      <c r="A362" s="15"/>
      <c r="B362" s="247"/>
      <c r="C362" s="248"/>
      <c r="D362" s="227" t="s">
        <v>157</v>
      </c>
      <c r="E362" s="249" t="s">
        <v>19</v>
      </c>
      <c r="F362" s="250" t="s">
        <v>162</v>
      </c>
      <c r="G362" s="248"/>
      <c r="H362" s="251">
        <v>356.39999999999998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7" t="s">
        <v>157</v>
      </c>
      <c r="AU362" s="257" t="s">
        <v>85</v>
      </c>
      <c r="AV362" s="15" t="s">
        <v>163</v>
      </c>
      <c r="AW362" s="15" t="s">
        <v>37</v>
      </c>
      <c r="AX362" s="15" t="s">
        <v>75</v>
      </c>
      <c r="AY362" s="257" t="s">
        <v>146</v>
      </c>
    </row>
    <row r="363" s="13" customFormat="1">
      <c r="A363" s="13"/>
      <c r="B363" s="225"/>
      <c r="C363" s="226"/>
      <c r="D363" s="227" t="s">
        <v>157</v>
      </c>
      <c r="E363" s="228" t="s">
        <v>19</v>
      </c>
      <c r="F363" s="229" t="s">
        <v>375</v>
      </c>
      <c r="G363" s="226"/>
      <c r="H363" s="228" t="s">
        <v>19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157</v>
      </c>
      <c r="AU363" s="235" t="s">
        <v>85</v>
      </c>
      <c r="AV363" s="13" t="s">
        <v>83</v>
      </c>
      <c r="AW363" s="13" t="s">
        <v>37</v>
      </c>
      <c r="AX363" s="13" t="s">
        <v>75</v>
      </c>
      <c r="AY363" s="235" t="s">
        <v>146</v>
      </c>
    </row>
    <row r="364" s="13" customFormat="1">
      <c r="A364" s="13"/>
      <c r="B364" s="225"/>
      <c r="C364" s="226"/>
      <c r="D364" s="227" t="s">
        <v>157</v>
      </c>
      <c r="E364" s="228" t="s">
        <v>19</v>
      </c>
      <c r="F364" s="229" t="s">
        <v>264</v>
      </c>
      <c r="G364" s="226"/>
      <c r="H364" s="228" t="s">
        <v>19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157</v>
      </c>
      <c r="AU364" s="235" t="s">
        <v>85</v>
      </c>
      <c r="AV364" s="13" t="s">
        <v>83</v>
      </c>
      <c r="AW364" s="13" t="s">
        <v>37</v>
      </c>
      <c r="AX364" s="13" t="s">
        <v>75</v>
      </c>
      <c r="AY364" s="235" t="s">
        <v>146</v>
      </c>
    </row>
    <row r="365" s="14" customFormat="1">
      <c r="A365" s="14"/>
      <c r="B365" s="236"/>
      <c r="C365" s="237"/>
      <c r="D365" s="227" t="s">
        <v>157</v>
      </c>
      <c r="E365" s="238" t="s">
        <v>19</v>
      </c>
      <c r="F365" s="239" t="s">
        <v>376</v>
      </c>
      <c r="G365" s="237"/>
      <c r="H365" s="240">
        <v>16.899999999999999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157</v>
      </c>
      <c r="AU365" s="246" t="s">
        <v>85</v>
      </c>
      <c r="AV365" s="14" t="s">
        <v>85</v>
      </c>
      <c r="AW365" s="14" t="s">
        <v>37</v>
      </c>
      <c r="AX365" s="14" t="s">
        <v>75</v>
      </c>
      <c r="AY365" s="246" t="s">
        <v>146</v>
      </c>
    </row>
    <row r="366" s="14" customFormat="1">
      <c r="A366" s="14"/>
      <c r="B366" s="236"/>
      <c r="C366" s="237"/>
      <c r="D366" s="227" t="s">
        <v>157</v>
      </c>
      <c r="E366" s="238" t="s">
        <v>19</v>
      </c>
      <c r="F366" s="239" t="s">
        <v>377</v>
      </c>
      <c r="G366" s="237"/>
      <c r="H366" s="240">
        <v>-1.9199999999999999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157</v>
      </c>
      <c r="AU366" s="246" t="s">
        <v>85</v>
      </c>
      <c r="AV366" s="14" t="s">
        <v>85</v>
      </c>
      <c r="AW366" s="14" t="s">
        <v>37</v>
      </c>
      <c r="AX366" s="14" t="s">
        <v>75</v>
      </c>
      <c r="AY366" s="246" t="s">
        <v>146</v>
      </c>
    </row>
    <row r="367" s="14" customFormat="1">
      <c r="A367" s="14"/>
      <c r="B367" s="236"/>
      <c r="C367" s="237"/>
      <c r="D367" s="227" t="s">
        <v>157</v>
      </c>
      <c r="E367" s="238" t="s">
        <v>19</v>
      </c>
      <c r="F367" s="239" t="s">
        <v>378</v>
      </c>
      <c r="G367" s="237"/>
      <c r="H367" s="240">
        <v>3.25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157</v>
      </c>
      <c r="AU367" s="246" t="s">
        <v>85</v>
      </c>
      <c r="AV367" s="14" t="s">
        <v>85</v>
      </c>
      <c r="AW367" s="14" t="s">
        <v>37</v>
      </c>
      <c r="AX367" s="14" t="s">
        <v>75</v>
      </c>
      <c r="AY367" s="246" t="s">
        <v>146</v>
      </c>
    </row>
    <row r="368" s="13" customFormat="1">
      <c r="A368" s="13"/>
      <c r="B368" s="225"/>
      <c r="C368" s="226"/>
      <c r="D368" s="227" t="s">
        <v>157</v>
      </c>
      <c r="E368" s="228" t="s">
        <v>19</v>
      </c>
      <c r="F368" s="229" t="s">
        <v>301</v>
      </c>
      <c r="G368" s="226"/>
      <c r="H368" s="228" t="s">
        <v>19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157</v>
      </c>
      <c r="AU368" s="235" t="s">
        <v>85</v>
      </c>
      <c r="AV368" s="13" t="s">
        <v>83</v>
      </c>
      <c r="AW368" s="13" t="s">
        <v>37</v>
      </c>
      <c r="AX368" s="13" t="s">
        <v>75</v>
      </c>
      <c r="AY368" s="235" t="s">
        <v>146</v>
      </c>
    </row>
    <row r="369" s="14" customFormat="1">
      <c r="A369" s="14"/>
      <c r="B369" s="236"/>
      <c r="C369" s="237"/>
      <c r="D369" s="227" t="s">
        <v>157</v>
      </c>
      <c r="E369" s="238" t="s">
        <v>19</v>
      </c>
      <c r="F369" s="239" t="s">
        <v>379</v>
      </c>
      <c r="G369" s="237"/>
      <c r="H369" s="240">
        <v>12.48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157</v>
      </c>
      <c r="AU369" s="246" t="s">
        <v>85</v>
      </c>
      <c r="AV369" s="14" t="s">
        <v>85</v>
      </c>
      <c r="AW369" s="14" t="s">
        <v>37</v>
      </c>
      <c r="AX369" s="14" t="s">
        <v>75</v>
      </c>
      <c r="AY369" s="246" t="s">
        <v>146</v>
      </c>
    </row>
    <row r="370" s="14" customFormat="1">
      <c r="A370" s="14"/>
      <c r="B370" s="236"/>
      <c r="C370" s="237"/>
      <c r="D370" s="227" t="s">
        <v>157</v>
      </c>
      <c r="E370" s="238" t="s">
        <v>19</v>
      </c>
      <c r="F370" s="239" t="s">
        <v>380</v>
      </c>
      <c r="G370" s="237"/>
      <c r="H370" s="240">
        <v>-1.1200000000000001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157</v>
      </c>
      <c r="AU370" s="246" t="s">
        <v>85</v>
      </c>
      <c r="AV370" s="14" t="s">
        <v>85</v>
      </c>
      <c r="AW370" s="14" t="s">
        <v>37</v>
      </c>
      <c r="AX370" s="14" t="s">
        <v>75</v>
      </c>
      <c r="AY370" s="246" t="s">
        <v>146</v>
      </c>
    </row>
    <row r="371" s="13" customFormat="1">
      <c r="A371" s="13"/>
      <c r="B371" s="225"/>
      <c r="C371" s="226"/>
      <c r="D371" s="227" t="s">
        <v>157</v>
      </c>
      <c r="E371" s="228" t="s">
        <v>19</v>
      </c>
      <c r="F371" s="229" t="s">
        <v>304</v>
      </c>
      <c r="G371" s="226"/>
      <c r="H371" s="228" t="s">
        <v>19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157</v>
      </c>
      <c r="AU371" s="235" t="s">
        <v>85</v>
      </c>
      <c r="AV371" s="13" t="s">
        <v>83</v>
      </c>
      <c r="AW371" s="13" t="s">
        <v>37</v>
      </c>
      <c r="AX371" s="13" t="s">
        <v>75</v>
      </c>
      <c r="AY371" s="235" t="s">
        <v>146</v>
      </c>
    </row>
    <row r="372" s="14" customFormat="1">
      <c r="A372" s="14"/>
      <c r="B372" s="236"/>
      <c r="C372" s="237"/>
      <c r="D372" s="227" t="s">
        <v>157</v>
      </c>
      <c r="E372" s="238" t="s">
        <v>19</v>
      </c>
      <c r="F372" s="239" t="s">
        <v>381</v>
      </c>
      <c r="G372" s="237"/>
      <c r="H372" s="240">
        <v>0.47999999999999998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157</v>
      </c>
      <c r="AU372" s="246" t="s">
        <v>85</v>
      </c>
      <c r="AV372" s="14" t="s">
        <v>85</v>
      </c>
      <c r="AW372" s="14" t="s">
        <v>37</v>
      </c>
      <c r="AX372" s="14" t="s">
        <v>75</v>
      </c>
      <c r="AY372" s="246" t="s">
        <v>146</v>
      </c>
    </row>
    <row r="373" s="13" customFormat="1">
      <c r="A373" s="13"/>
      <c r="B373" s="225"/>
      <c r="C373" s="226"/>
      <c r="D373" s="227" t="s">
        <v>157</v>
      </c>
      <c r="E373" s="228" t="s">
        <v>19</v>
      </c>
      <c r="F373" s="229" t="s">
        <v>312</v>
      </c>
      <c r="G373" s="226"/>
      <c r="H373" s="228" t="s">
        <v>19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157</v>
      </c>
      <c r="AU373" s="235" t="s">
        <v>85</v>
      </c>
      <c r="AV373" s="13" t="s">
        <v>83</v>
      </c>
      <c r="AW373" s="13" t="s">
        <v>37</v>
      </c>
      <c r="AX373" s="13" t="s">
        <v>75</v>
      </c>
      <c r="AY373" s="235" t="s">
        <v>146</v>
      </c>
    </row>
    <row r="374" s="14" customFormat="1">
      <c r="A374" s="14"/>
      <c r="B374" s="236"/>
      <c r="C374" s="237"/>
      <c r="D374" s="227" t="s">
        <v>157</v>
      </c>
      <c r="E374" s="238" t="s">
        <v>19</v>
      </c>
      <c r="F374" s="239" t="s">
        <v>313</v>
      </c>
      <c r="G374" s="237"/>
      <c r="H374" s="240">
        <v>5.0999999999999996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157</v>
      </c>
      <c r="AU374" s="246" t="s">
        <v>85</v>
      </c>
      <c r="AV374" s="14" t="s">
        <v>85</v>
      </c>
      <c r="AW374" s="14" t="s">
        <v>37</v>
      </c>
      <c r="AX374" s="14" t="s">
        <v>75</v>
      </c>
      <c r="AY374" s="246" t="s">
        <v>146</v>
      </c>
    </row>
    <row r="375" s="14" customFormat="1">
      <c r="A375" s="14"/>
      <c r="B375" s="236"/>
      <c r="C375" s="237"/>
      <c r="D375" s="227" t="s">
        <v>157</v>
      </c>
      <c r="E375" s="238" t="s">
        <v>19</v>
      </c>
      <c r="F375" s="239" t="s">
        <v>314</v>
      </c>
      <c r="G375" s="237"/>
      <c r="H375" s="240">
        <v>-2.8799999999999999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157</v>
      </c>
      <c r="AU375" s="246" t="s">
        <v>85</v>
      </c>
      <c r="AV375" s="14" t="s">
        <v>85</v>
      </c>
      <c r="AW375" s="14" t="s">
        <v>37</v>
      </c>
      <c r="AX375" s="14" t="s">
        <v>75</v>
      </c>
      <c r="AY375" s="246" t="s">
        <v>146</v>
      </c>
    </row>
    <row r="376" s="14" customFormat="1">
      <c r="A376" s="14"/>
      <c r="B376" s="236"/>
      <c r="C376" s="237"/>
      <c r="D376" s="227" t="s">
        <v>157</v>
      </c>
      <c r="E376" s="238" t="s">
        <v>19</v>
      </c>
      <c r="F376" s="239" t="s">
        <v>382</v>
      </c>
      <c r="G376" s="237"/>
      <c r="H376" s="240">
        <v>1.8999999999999999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157</v>
      </c>
      <c r="AU376" s="246" t="s">
        <v>85</v>
      </c>
      <c r="AV376" s="14" t="s">
        <v>85</v>
      </c>
      <c r="AW376" s="14" t="s">
        <v>37</v>
      </c>
      <c r="AX376" s="14" t="s">
        <v>75</v>
      </c>
      <c r="AY376" s="246" t="s">
        <v>146</v>
      </c>
    </row>
    <row r="377" s="15" customFormat="1">
      <c r="A377" s="15"/>
      <c r="B377" s="247"/>
      <c r="C377" s="248"/>
      <c r="D377" s="227" t="s">
        <v>157</v>
      </c>
      <c r="E377" s="249" t="s">
        <v>19</v>
      </c>
      <c r="F377" s="250" t="s">
        <v>162</v>
      </c>
      <c r="G377" s="248"/>
      <c r="H377" s="251">
        <v>34.189999999999991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7" t="s">
        <v>157</v>
      </c>
      <c r="AU377" s="257" t="s">
        <v>85</v>
      </c>
      <c r="AV377" s="15" t="s">
        <v>163</v>
      </c>
      <c r="AW377" s="15" t="s">
        <v>37</v>
      </c>
      <c r="AX377" s="15" t="s">
        <v>75</v>
      </c>
      <c r="AY377" s="257" t="s">
        <v>146</v>
      </c>
    </row>
    <row r="378" s="16" customFormat="1">
      <c r="A378" s="16"/>
      <c r="B378" s="258"/>
      <c r="C378" s="259"/>
      <c r="D378" s="227" t="s">
        <v>157</v>
      </c>
      <c r="E378" s="260" t="s">
        <v>19</v>
      </c>
      <c r="F378" s="261" t="s">
        <v>167</v>
      </c>
      <c r="G378" s="259"/>
      <c r="H378" s="262">
        <v>390.58999999999998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68" t="s">
        <v>157</v>
      </c>
      <c r="AU378" s="268" t="s">
        <v>85</v>
      </c>
      <c r="AV378" s="16" t="s">
        <v>153</v>
      </c>
      <c r="AW378" s="16" t="s">
        <v>37</v>
      </c>
      <c r="AX378" s="16" t="s">
        <v>83</v>
      </c>
      <c r="AY378" s="268" t="s">
        <v>146</v>
      </c>
    </row>
    <row r="379" s="2" customFormat="1" ht="24.15" customHeight="1">
      <c r="A379" s="41"/>
      <c r="B379" s="42"/>
      <c r="C379" s="207" t="s">
        <v>383</v>
      </c>
      <c r="D379" s="207" t="s">
        <v>148</v>
      </c>
      <c r="E379" s="208" t="s">
        <v>384</v>
      </c>
      <c r="F379" s="209" t="s">
        <v>385</v>
      </c>
      <c r="G379" s="210" t="s">
        <v>232</v>
      </c>
      <c r="H379" s="211">
        <v>31.785</v>
      </c>
      <c r="I379" s="212"/>
      <c r="J379" s="213">
        <f>ROUND(I379*H379,2)</f>
        <v>0</v>
      </c>
      <c r="K379" s="209" t="s">
        <v>152</v>
      </c>
      <c r="L379" s="47"/>
      <c r="M379" s="214" t="s">
        <v>19</v>
      </c>
      <c r="N379" s="215" t="s">
        <v>46</v>
      </c>
      <c r="O379" s="87"/>
      <c r="P379" s="216">
        <f>O379*H379</f>
        <v>0</v>
      </c>
      <c r="Q379" s="216">
        <v>0.0147</v>
      </c>
      <c r="R379" s="216">
        <f>Q379*H379</f>
        <v>0.46723949999999997</v>
      </c>
      <c r="S379" s="216">
        <v>0</v>
      </c>
      <c r="T379" s="21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8" t="s">
        <v>153</v>
      </c>
      <c r="AT379" s="218" t="s">
        <v>148</v>
      </c>
      <c r="AU379" s="218" t="s">
        <v>85</v>
      </c>
      <c r="AY379" s="20" t="s">
        <v>146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20" t="s">
        <v>83</v>
      </c>
      <c r="BK379" s="219">
        <f>ROUND(I379*H379,2)</f>
        <v>0</v>
      </c>
      <c r="BL379" s="20" t="s">
        <v>153</v>
      </c>
      <c r="BM379" s="218" t="s">
        <v>386</v>
      </c>
    </row>
    <row r="380" s="2" customFormat="1">
      <c r="A380" s="41"/>
      <c r="B380" s="42"/>
      <c r="C380" s="43"/>
      <c r="D380" s="220" t="s">
        <v>155</v>
      </c>
      <c r="E380" s="43"/>
      <c r="F380" s="221" t="s">
        <v>387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155</v>
      </c>
      <c r="AU380" s="20" t="s">
        <v>85</v>
      </c>
    </row>
    <row r="381" s="13" customFormat="1">
      <c r="A381" s="13"/>
      <c r="B381" s="225"/>
      <c r="C381" s="226"/>
      <c r="D381" s="227" t="s">
        <v>157</v>
      </c>
      <c r="E381" s="228" t="s">
        <v>19</v>
      </c>
      <c r="F381" s="229" t="s">
        <v>388</v>
      </c>
      <c r="G381" s="226"/>
      <c r="H381" s="228" t="s">
        <v>19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157</v>
      </c>
      <c r="AU381" s="235" t="s">
        <v>85</v>
      </c>
      <c r="AV381" s="13" t="s">
        <v>83</v>
      </c>
      <c r="AW381" s="13" t="s">
        <v>37</v>
      </c>
      <c r="AX381" s="13" t="s">
        <v>75</v>
      </c>
      <c r="AY381" s="235" t="s">
        <v>146</v>
      </c>
    </row>
    <row r="382" s="13" customFormat="1">
      <c r="A382" s="13"/>
      <c r="B382" s="225"/>
      <c r="C382" s="226"/>
      <c r="D382" s="227" t="s">
        <v>157</v>
      </c>
      <c r="E382" s="228" t="s">
        <v>19</v>
      </c>
      <c r="F382" s="229" t="s">
        <v>389</v>
      </c>
      <c r="G382" s="226"/>
      <c r="H382" s="228" t="s">
        <v>19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157</v>
      </c>
      <c r="AU382" s="235" t="s">
        <v>85</v>
      </c>
      <c r="AV382" s="13" t="s">
        <v>83</v>
      </c>
      <c r="AW382" s="13" t="s">
        <v>37</v>
      </c>
      <c r="AX382" s="13" t="s">
        <v>75</v>
      </c>
      <c r="AY382" s="235" t="s">
        <v>146</v>
      </c>
    </row>
    <row r="383" s="14" customFormat="1">
      <c r="A383" s="14"/>
      <c r="B383" s="236"/>
      <c r="C383" s="237"/>
      <c r="D383" s="227" t="s">
        <v>157</v>
      </c>
      <c r="E383" s="238" t="s">
        <v>19</v>
      </c>
      <c r="F383" s="239" t="s">
        <v>390</v>
      </c>
      <c r="G383" s="237"/>
      <c r="H383" s="240">
        <v>30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157</v>
      </c>
      <c r="AU383" s="246" t="s">
        <v>85</v>
      </c>
      <c r="AV383" s="14" t="s">
        <v>85</v>
      </c>
      <c r="AW383" s="14" t="s">
        <v>37</v>
      </c>
      <c r="AX383" s="14" t="s">
        <v>75</v>
      </c>
      <c r="AY383" s="246" t="s">
        <v>146</v>
      </c>
    </row>
    <row r="384" s="15" customFormat="1">
      <c r="A384" s="15"/>
      <c r="B384" s="247"/>
      <c r="C384" s="248"/>
      <c r="D384" s="227" t="s">
        <v>157</v>
      </c>
      <c r="E384" s="249" t="s">
        <v>19</v>
      </c>
      <c r="F384" s="250" t="s">
        <v>162</v>
      </c>
      <c r="G384" s="248"/>
      <c r="H384" s="251">
        <v>30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7" t="s">
        <v>157</v>
      </c>
      <c r="AU384" s="257" t="s">
        <v>85</v>
      </c>
      <c r="AV384" s="15" t="s">
        <v>163</v>
      </c>
      <c r="AW384" s="15" t="s">
        <v>37</v>
      </c>
      <c r="AX384" s="15" t="s">
        <v>75</v>
      </c>
      <c r="AY384" s="257" t="s">
        <v>146</v>
      </c>
    </row>
    <row r="385" s="13" customFormat="1">
      <c r="A385" s="13"/>
      <c r="B385" s="225"/>
      <c r="C385" s="226"/>
      <c r="D385" s="227" t="s">
        <v>157</v>
      </c>
      <c r="E385" s="228" t="s">
        <v>19</v>
      </c>
      <c r="F385" s="229" t="s">
        <v>292</v>
      </c>
      <c r="G385" s="226"/>
      <c r="H385" s="228" t="s">
        <v>19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157</v>
      </c>
      <c r="AU385" s="235" t="s">
        <v>85</v>
      </c>
      <c r="AV385" s="13" t="s">
        <v>83</v>
      </c>
      <c r="AW385" s="13" t="s">
        <v>37</v>
      </c>
      <c r="AX385" s="13" t="s">
        <v>75</v>
      </c>
      <c r="AY385" s="235" t="s">
        <v>146</v>
      </c>
    </row>
    <row r="386" s="14" customFormat="1">
      <c r="A386" s="14"/>
      <c r="B386" s="236"/>
      <c r="C386" s="237"/>
      <c r="D386" s="227" t="s">
        <v>157</v>
      </c>
      <c r="E386" s="238" t="s">
        <v>19</v>
      </c>
      <c r="F386" s="239" t="s">
        <v>293</v>
      </c>
      <c r="G386" s="237"/>
      <c r="H386" s="240">
        <v>1.7849999999999999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157</v>
      </c>
      <c r="AU386" s="246" t="s">
        <v>85</v>
      </c>
      <c r="AV386" s="14" t="s">
        <v>85</v>
      </c>
      <c r="AW386" s="14" t="s">
        <v>37</v>
      </c>
      <c r="AX386" s="14" t="s">
        <v>75</v>
      </c>
      <c r="AY386" s="246" t="s">
        <v>146</v>
      </c>
    </row>
    <row r="387" s="15" customFormat="1">
      <c r="A387" s="15"/>
      <c r="B387" s="247"/>
      <c r="C387" s="248"/>
      <c r="D387" s="227" t="s">
        <v>157</v>
      </c>
      <c r="E387" s="249" t="s">
        <v>19</v>
      </c>
      <c r="F387" s="250" t="s">
        <v>162</v>
      </c>
      <c r="G387" s="248"/>
      <c r="H387" s="251">
        <v>1.7849999999999999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7" t="s">
        <v>157</v>
      </c>
      <c r="AU387" s="257" t="s">
        <v>85</v>
      </c>
      <c r="AV387" s="15" t="s">
        <v>163</v>
      </c>
      <c r="AW387" s="15" t="s">
        <v>37</v>
      </c>
      <c r="AX387" s="15" t="s">
        <v>75</v>
      </c>
      <c r="AY387" s="257" t="s">
        <v>146</v>
      </c>
    </row>
    <row r="388" s="16" customFormat="1">
      <c r="A388" s="16"/>
      <c r="B388" s="258"/>
      <c r="C388" s="259"/>
      <c r="D388" s="227" t="s">
        <v>157</v>
      </c>
      <c r="E388" s="260" t="s">
        <v>19</v>
      </c>
      <c r="F388" s="261" t="s">
        <v>167</v>
      </c>
      <c r="G388" s="259"/>
      <c r="H388" s="262">
        <v>31.785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68" t="s">
        <v>157</v>
      </c>
      <c r="AU388" s="268" t="s">
        <v>85</v>
      </c>
      <c r="AV388" s="16" t="s">
        <v>153</v>
      </c>
      <c r="AW388" s="16" t="s">
        <v>37</v>
      </c>
      <c r="AX388" s="16" t="s">
        <v>83</v>
      </c>
      <c r="AY388" s="268" t="s">
        <v>146</v>
      </c>
    </row>
    <row r="389" s="2" customFormat="1" ht="16.5" customHeight="1">
      <c r="A389" s="41"/>
      <c r="B389" s="42"/>
      <c r="C389" s="207" t="s">
        <v>391</v>
      </c>
      <c r="D389" s="207" t="s">
        <v>148</v>
      </c>
      <c r="E389" s="208" t="s">
        <v>392</v>
      </c>
      <c r="F389" s="209" t="s">
        <v>393</v>
      </c>
      <c r="G389" s="210" t="s">
        <v>232</v>
      </c>
      <c r="H389" s="211">
        <v>390.58999999999998</v>
      </c>
      <c r="I389" s="212"/>
      <c r="J389" s="213">
        <f>ROUND(I389*H389,2)</f>
        <v>0</v>
      </c>
      <c r="K389" s="209" t="s">
        <v>152</v>
      </c>
      <c r="L389" s="47"/>
      <c r="M389" s="214" t="s">
        <v>19</v>
      </c>
      <c r="N389" s="215" t="s">
        <v>46</v>
      </c>
      <c r="O389" s="87"/>
      <c r="P389" s="216">
        <f>O389*H389</f>
        <v>0</v>
      </c>
      <c r="Q389" s="216">
        <v>0.0040000000000000001</v>
      </c>
      <c r="R389" s="216">
        <f>Q389*H389</f>
        <v>1.56236</v>
      </c>
      <c r="S389" s="216">
        <v>0</v>
      </c>
      <c r="T389" s="21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153</v>
      </c>
      <c r="AT389" s="218" t="s">
        <v>148</v>
      </c>
      <c r="AU389" s="218" t="s">
        <v>85</v>
      </c>
      <c r="AY389" s="20" t="s">
        <v>146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20" t="s">
        <v>83</v>
      </c>
      <c r="BK389" s="219">
        <f>ROUND(I389*H389,2)</f>
        <v>0</v>
      </c>
      <c r="BL389" s="20" t="s">
        <v>153</v>
      </c>
      <c r="BM389" s="218" t="s">
        <v>394</v>
      </c>
    </row>
    <row r="390" s="2" customFormat="1">
      <c r="A390" s="41"/>
      <c r="B390" s="42"/>
      <c r="C390" s="43"/>
      <c r="D390" s="220" t="s">
        <v>155</v>
      </c>
      <c r="E390" s="43"/>
      <c r="F390" s="221" t="s">
        <v>395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155</v>
      </c>
      <c r="AU390" s="20" t="s">
        <v>85</v>
      </c>
    </row>
    <row r="391" s="13" customFormat="1">
      <c r="A391" s="13"/>
      <c r="B391" s="225"/>
      <c r="C391" s="226"/>
      <c r="D391" s="227" t="s">
        <v>157</v>
      </c>
      <c r="E391" s="228" t="s">
        <v>19</v>
      </c>
      <c r="F391" s="229" t="s">
        <v>371</v>
      </c>
      <c r="G391" s="226"/>
      <c r="H391" s="228" t="s">
        <v>19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157</v>
      </c>
      <c r="AU391" s="235" t="s">
        <v>85</v>
      </c>
      <c r="AV391" s="13" t="s">
        <v>83</v>
      </c>
      <c r="AW391" s="13" t="s">
        <v>37</v>
      </c>
      <c r="AX391" s="13" t="s">
        <v>75</v>
      </c>
      <c r="AY391" s="235" t="s">
        <v>146</v>
      </c>
    </row>
    <row r="392" s="14" customFormat="1">
      <c r="A392" s="14"/>
      <c r="B392" s="236"/>
      <c r="C392" s="237"/>
      <c r="D392" s="227" t="s">
        <v>157</v>
      </c>
      <c r="E392" s="238" t="s">
        <v>19</v>
      </c>
      <c r="F392" s="239" t="s">
        <v>372</v>
      </c>
      <c r="G392" s="237"/>
      <c r="H392" s="240">
        <v>96.659999999999997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157</v>
      </c>
      <c r="AU392" s="246" t="s">
        <v>85</v>
      </c>
      <c r="AV392" s="14" t="s">
        <v>85</v>
      </c>
      <c r="AW392" s="14" t="s">
        <v>37</v>
      </c>
      <c r="AX392" s="14" t="s">
        <v>75</v>
      </c>
      <c r="AY392" s="246" t="s">
        <v>146</v>
      </c>
    </row>
    <row r="393" s="14" customFormat="1">
      <c r="A393" s="14"/>
      <c r="B393" s="236"/>
      <c r="C393" s="237"/>
      <c r="D393" s="227" t="s">
        <v>157</v>
      </c>
      <c r="E393" s="238" t="s">
        <v>19</v>
      </c>
      <c r="F393" s="239" t="s">
        <v>373</v>
      </c>
      <c r="G393" s="237"/>
      <c r="H393" s="240">
        <v>162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157</v>
      </c>
      <c r="AU393" s="246" t="s">
        <v>85</v>
      </c>
      <c r="AV393" s="14" t="s">
        <v>85</v>
      </c>
      <c r="AW393" s="14" t="s">
        <v>37</v>
      </c>
      <c r="AX393" s="14" t="s">
        <v>75</v>
      </c>
      <c r="AY393" s="246" t="s">
        <v>146</v>
      </c>
    </row>
    <row r="394" s="14" customFormat="1">
      <c r="A394" s="14"/>
      <c r="B394" s="236"/>
      <c r="C394" s="237"/>
      <c r="D394" s="227" t="s">
        <v>157</v>
      </c>
      <c r="E394" s="238" t="s">
        <v>19</v>
      </c>
      <c r="F394" s="239" t="s">
        <v>374</v>
      </c>
      <c r="G394" s="237"/>
      <c r="H394" s="240">
        <v>97.739999999999995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157</v>
      </c>
      <c r="AU394" s="246" t="s">
        <v>85</v>
      </c>
      <c r="AV394" s="14" t="s">
        <v>85</v>
      </c>
      <c r="AW394" s="14" t="s">
        <v>37</v>
      </c>
      <c r="AX394" s="14" t="s">
        <v>75</v>
      </c>
      <c r="AY394" s="246" t="s">
        <v>146</v>
      </c>
    </row>
    <row r="395" s="15" customFormat="1">
      <c r="A395" s="15"/>
      <c r="B395" s="247"/>
      <c r="C395" s="248"/>
      <c r="D395" s="227" t="s">
        <v>157</v>
      </c>
      <c r="E395" s="249" t="s">
        <v>19</v>
      </c>
      <c r="F395" s="250" t="s">
        <v>162</v>
      </c>
      <c r="G395" s="248"/>
      <c r="H395" s="251">
        <v>356.39999999999998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7" t="s">
        <v>157</v>
      </c>
      <c r="AU395" s="257" t="s">
        <v>85</v>
      </c>
      <c r="AV395" s="15" t="s">
        <v>163</v>
      </c>
      <c r="AW395" s="15" t="s">
        <v>37</v>
      </c>
      <c r="AX395" s="15" t="s">
        <v>75</v>
      </c>
      <c r="AY395" s="257" t="s">
        <v>146</v>
      </c>
    </row>
    <row r="396" s="13" customFormat="1">
      <c r="A396" s="13"/>
      <c r="B396" s="225"/>
      <c r="C396" s="226"/>
      <c r="D396" s="227" t="s">
        <v>157</v>
      </c>
      <c r="E396" s="228" t="s">
        <v>19</v>
      </c>
      <c r="F396" s="229" t="s">
        <v>375</v>
      </c>
      <c r="G396" s="226"/>
      <c r="H396" s="228" t="s">
        <v>19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157</v>
      </c>
      <c r="AU396" s="235" t="s">
        <v>85</v>
      </c>
      <c r="AV396" s="13" t="s">
        <v>83</v>
      </c>
      <c r="AW396" s="13" t="s">
        <v>37</v>
      </c>
      <c r="AX396" s="13" t="s">
        <v>75</v>
      </c>
      <c r="AY396" s="235" t="s">
        <v>146</v>
      </c>
    </row>
    <row r="397" s="13" customFormat="1">
      <c r="A397" s="13"/>
      <c r="B397" s="225"/>
      <c r="C397" s="226"/>
      <c r="D397" s="227" t="s">
        <v>157</v>
      </c>
      <c r="E397" s="228" t="s">
        <v>19</v>
      </c>
      <c r="F397" s="229" t="s">
        <v>264</v>
      </c>
      <c r="G397" s="226"/>
      <c r="H397" s="228" t="s">
        <v>19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157</v>
      </c>
      <c r="AU397" s="235" t="s">
        <v>85</v>
      </c>
      <c r="AV397" s="13" t="s">
        <v>83</v>
      </c>
      <c r="AW397" s="13" t="s">
        <v>37</v>
      </c>
      <c r="AX397" s="13" t="s">
        <v>75</v>
      </c>
      <c r="AY397" s="235" t="s">
        <v>146</v>
      </c>
    </row>
    <row r="398" s="14" customFormat="1">
      <c r="A398" s="14"/>
      <c r="B398" s="236"/>
      <c r="C398" s="237"/>
      <c r="D398" s="227" t="s">
        <v>157</v>
      </c>
      <c r="E398" s="238" t="s">
        <v>19</v>
      </c>
      <c r="F398" s="239" t="s">
        <v>376</v>
      </c>
      <c r="G398" s="237"/>
      <c r="H398" s="240">
        <v>16.899999999999999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157</v>
      </c>
      <c r="AU398" s="246" t="s">
        <v>85</v>
      </c>
      <c r="AV398" s="14" t="s">
        <v>85</v>
      </c>
      <c r="AW398" s="14" t="s">
        <v>37</v>
      </c>
      <c r="AX398" s="14" t="s">
        <v>75</v>
      </c>
      <c r="AY398" s="246" t="s">
        <v>146</v>
      </c>
    </row>
    <row r="399" s="14" customFormat="1">
      <c r="A399" s="14"/>
      <c r="B399" s="236"/>
      <c r="C399" s="237"/>
      <c r="D399" s="227" t="s">
        <v>157</v>
      </c>
      <c r="E399" s="238" t="s">
        <v>19</v>
      </c>
      <c r="F399" s="239" t="s">
        <v>377</v>
      </c>
      <c r="G399" s="237"/>
      <c r="H399" s="240">
        <v>-1.9199999999999999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157</v>
      </c>
      <c r="AU399" s="246" t="s">
        <v>85</v>
      </c>
      <c r="AV399" s="14" t="s">
        <v>85</v>
      </c>
      <c r="AW399" s="14" t="s">
        <v>37</v>
      </c>
      <c r="AX399" s="14" t="s">
        <v>75</v>
      </c>
      <c r="AY399" s="246" t="s">
        <v>146</v>
      </c>
    </row>
    <row r="400" s="14" customFormat="1">
      <c r="A400" s="14"/>
      <c r="B400" s="236"/>
      <c r="C400" s="237"/>
      <c r="D400" s="227" t="s">
        <v>157</v>
      </c>
      <c r="E400" s="238" t="s">
        <v>19</v>
      </c>
      <c r="F400" s="239" t="s">
        <v>378</v>
      </c>
      <c r="G400" s="237"/>
      <c r="H400" s="240">
        <v>3.25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157</v>
      </c>
      <c r="AU400" s="246" t="s">
        <v>85</v>
      </c>
      <c r="AV400" s="14" t="s">
        <v>85</v>
      </c>
      <c r="AW400" s="14" t="s">
        <v>37</v>
      </c>
      <c r="AX400" s="14" t="s">
        <v>75</v>
      </c>
      <c r="AY400" s="246" t="s">
        <v>146</v>
      </c>
    </row>
    <row r="401" s="13" customFormat="1">
      <c r="A401" s="13"/>
      <c r="B401" s="225"/>
      <c r="C401" s="226"/>
      <c r="D401" s="227" t="s">
        <v>157</v>
      </c>
      <c r="E401" s="228" t="s">
        <v>19</v>
      </c>
      <c r="F401" s="229" t="s">
        <v>301</v>
      </c>
      <c r="G401" s="226"/>
      <c r="H401" s="228" t="s">
        <v>19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157</v>
      </c>
      <c r="AU401" s="235" t="s">
        <v>85</v>
      </c>
      <c r="AV401" s="13" t="s">
        <v>83</v>
      </c>
      <c r="AW401" s="13" t="s">
        <v>37</v>
      </c>
      <c r="AX401" s="13" t="s">
        <v>75</v>
      </c>
      <c r="AY401" s="235" t="s">
        <v>146</v>
      </c>
    </row>
    <row r="402" s="14" customFormat="1">
      <c r="A402" s="14"/>
      <c r="B402" s="236"/>
      <c r="C402" s="237"/>
      <c r="D402" s="227" t="s">
        <v>157</v>
      </c>
      <c r="E402" s="238" t="s">
        <v>19</v>
      </c>
      <c r="F402" s="239" t="s">
        <v>379</v>
      </c>
      <c r="G402" s="237"/>
      <c r="H402" s="240">
        <v>12.48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157</v>
      </c>
      <c r="AU402" s="246" t="s">
        <v>85</v>
      </c>
      <c r="AV402" s="14" t="s">
        <v>85</v>
      </c>
      <c r="AW402" s="14" t="s">
        <v>37</v>
      </c>
      <c r="AX402" s="14" t="s">
        <v>75</v>
      </c>
      <c r="AY402" s="246" t="s">
        <v>146</v>
      </c>
    </row>
    <row r="403" s="14" customFormat="1">
      <c r="A403" s="14"/>
      <c r="B403" s="236"/>
      <c r="C403" s="237"/>
      <c r="D403" s="227" t="s">
        <v>157</v>
      </c>
      <c r="E403" s="238" t="s">
        <v>19</v>
      </c>
      <c r="F403" s="239" t="s">
        <v>380</v>
      </c>
      <c r="G403" s="237"/>
      <c r="H403" s="240">
        <v>-1.1200000000000001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157</v>
      </c>
      <c r="AU403" s="246" t="s">
        <v>85</v>
      </c>
      <c r="AV403" s="14" t="s">
        <v>85</v>
      </c>
      <c r="AW403" s="14" t="s">
        <v>37</v>
      </c>
      <c r="AX403" s="14" t="s">
        <v>75</v>
      </c>
      <c r="AY403" s="246" t="s">
        <v>146</v>
      </c>
    </row>
    <row r="404" s="13" customFormat="1">
      <c r="A404" s="13"/>
      <c r="B404" s="225"/>
      <c r="C404" s="226"/>
      <c r="D404" s="227" t="s">
        <v>157</v>
      </c>
      <c r="E404" s="228" t="s">
        <v>19</v>
      </c>
      <c r="F404" s="229" t="s">
        <v>304</v>
      </c>
      <c r="G404" s="226"/>
      <c r="H404" s="228" t="s">
        <v>19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157</v>
      </c>
      <c r="AU404" s="235" t="s">
        <v>85</v>
      </c>
      <c r="AV404" s="13" t="s">
        <v>83</v>
      </c>
      <c r="AW404" s="13" t="s">
        <v>37</v>
      </c>
      <c r="AX404" s="13" t="s">
        <v>75</v>
      </c>
      <c r="AY404" s="235" t="s">
        <v>146</v>
      </c>
    </row>
    <row r="405" s="14" customFormat="1">
      <c r="A405" s="14"/>
      <c r="B405" s="236"/>
      <c r="C405" s="237"/>
      <c r="D405" s="227" t="s">
        <v>157</v>
      </c>
      <c r="E405" s="238" t="s">
        <v>19</v>
      </c>
      <c r="F405" s="239" t="s">
        <v>381</v>
      </c>
      <c r="G405" s="237"/>
      <c r="H405" s="240">
        <v>0.47999999999999998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157</v>
      </c>
      <c r="AU405" s="246" t="s">
        <v>85</v>
      </c>
      <c r="AV405" s="14" t="s">
        <v>85</v>
      </c>
      <c r="AW405" s="14" t="s">
        <v>37</v>
      </c>
      <c r="AX405" s="14" t="s">
        <v>75</v>
      </c>
      <c r="AY405" s="246" t="s">
        <v>146</v>
      </c>
    </row>
    <row r="406" s="13" customFormat="1">
      <c r="A406" s="13"/>
      <c r="B406" s="225"/>
      <c r="C406" s="226"/>
      <c r="D406" s="227" t="s">
        <v>157</v>
      </c>
      <c r="E406" s="228" t="s">
        <v>19</v>
      </c>
      <c r="F406" s="229" t="s">
        <v>312</v>
      </c>
      <c r="G406" s="226"/>
      <c r="H406" s="228" t="s">
        <v>19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157</v>
      </c>
      <c r="AU406" s="235" t="s">
        <v>85</v>
      </c>
      <c r="AV406" s="13" t="s">
        <v>83</v>
      </c>
      <c r="AW406" s="13" t="s">
        <v>37</v>
      </c>
      <c r="AX406" s="13" t="s">
        <v>75</v>
      </c>
      <c r="AY406" s="235" t="s">
        <v>146</v>
      </c>
    </row>
    <row r="407" s="14" customFormat="1">
      <c r="A407" s="14"/>
      <c r="B407" s="236"/>
      <c r="C407" s="237"/>
      <c r="D407" s="227" t="s">
        <v>157</v>
      </c>
      <c r="E407" s="238" t="s">
        <v>19</v>
      </c>
      <c r="F407" s="239" t="s">
        <v>313</v>
      </c>
      <c r="G407" s="237"/>
      <c r="H407" s="240">
        <v>5.0999999999999996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157</v>
      </c>
      <c r="AU407" s="246" t="s">
        <v>85</v>
      </c>
      <c r="AV407" s="14" t="s">
        <v>85</v>
      </c>
      <c r="AW407" s="14" t="s">
        <v>37</v>
      </c>
      <c r="AX407" s="14" t="s">
        <v>75</v>
      </c>
      <c r="AY407" s="246" t="s">
        <v>146</v>
      </c>
    </row>
    <row r="408" s="14" customFormat="1">
      <c r="A408" s="14"/>
      <c r="B408" s="236"/>
      <c r="C408" s="237"/>
      <c r="D408" s="227" t="s">
        <v>157</v>
      </c>
      <c r="E408" s="238" t="s">
        <v>19</v>
      </c>
      <c r="F408" s="239" t="s">
        <v>314</v>
      </c>
      <c r="G408" s="237"/>
      <c r="H408" s="240">
        <v>-2.8799999999999999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157</v>
      </c>
      <c r="AU408" s="246" t="s">
        <v>85</v>
      </c>
      <c r="AV408" s="14" t="s">
        <v>85</v>
      </c>
      <c r="AW408" s="14" t="s">
        <v>37</v>
      </c>
      <c r="AX408" s="14" t="s">
        <v>75</v>
      </c>
      <c r="AY408" s="246" t="s">
        <v>146</v>
      </c>
    </row>
    <row r="409" s="14" customFormat="1">
      <c r="A409" s="14"/>
      <c r="B409" s="236"/>
      <c r="C409" s="237"/>
      <c r="D409" s="227" t="s">
        <v>157</v>
      </c>
      <c r="E409" s="238" t="s">
        <v>19</v>
      </c>
      <c r="F409" s="239" t="s">
        <v>382</v>
      </c>
      <c r="G409" s="237"/>
      <c r="H409" s="240">
        <v>1.8999999999999999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157</v>
      </c>
      <c r="AU409" s="246" t="s">
        <v>85</v>
      </c>
      <c r="AV409" s="14" t="s">
        <v>85</v>
      </c>
      <c r="AW409" s="14" t="s">
        <v>37</v>
      </c>
      <c r="AX409" s="14" t="s">
        <v>75</v>
      </c>
      <c r="AY409" s="246" t="s">
        <v>146</v>
      </c>
    </row>
    <row r="410" s="15" customFormat="1">
      <c r="A410" s="15"/>
      <c r="B410" s="247"/>
      <c r="C410" s="248"/>
      <c r="D410" s="227" t="s">
        <v>157</v>
      </c>
      <c r="E410" s="249" t="s">
        <v>19</v>
      </c>
      <c r="F410" s="250" t="s">
        <v>162</v>
      </c>
      <c r="G410" s="248"/>
      <c r="H410" s="251">
        <v>34.189999999999991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7" t="s">
        <v>157</v>
      </c>
      <c r="AU410" s="257" t="s">
        <v>85</v>
      </c>
      <c r="AV410" s="15" t="s">
        <v>163</v>
      </c>
      <c r="AW410" s="15" t="s">
        <v>37</v>
      </c>
      <c r="AX410" s="15" t="s">
        <v>75</v>
      </c>
      <c r="AY410" s="257" t="s">
        <v>146</v>
      </c>
    </row>
    <row r="411" s="16" customFormat="1">
      <c r="A411" s="16"/>
      <c r="B411" s="258"/>
      <c r="C411" s="259"/>
      <c r="D411" s="227" t="s">
        <v>157</v>
      </c>
      <c r="E411" s="260" t="s">
        <v>19</v>
      </c>
      <c r="F411" s="261" t="s">
        <v>167</v>
      </c>
      <c r="G411" s="259"/>
      <c r="H411" s="262">
        <v>390.58999999999998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68" t="s">
        <v>157</v>
      </c>
      <c r="AU411" s="268" t="s">
        <v>85</v>
      </c>
      <c r="AV411" s="16" t="s">
        <v>153</v>
      </c>
      <c r="AW411" s="16" t="s">
        <v>37</v>
      </c>
      <c r="AX411" s="16" t="s">
        <v>83</v>
      </c>
      <c r="AY411" s="268" t="s">
        <v>146</v>
      </c>
    </row>
    <row r="412" s="2" customFormat="1" ht="24.15" customHeight="1">
      <c r="A412" s="41"/>
      <c r="B412" s="42"/>
      <c r="C412" s="207" t="s">
        <v>396</v>
      </c>
      <c r="D412" s="207" t="s">
        <v>148</v>
      </c>
      <c r="E412" s="208" t="s">
        <v>397</v>
      </c>
      <c r="F412" s="209" t="s">
        <v>398</v>
      </c>
      <c r="G412" s="210" t="s">
        <v>232</v>
      </c>
      <c r="H412" s="211">
        <v>356.39999999999998</v>
      </c>
      <c r="I412" s="212"/>
      <c r="J412" s="213">
        <f>ROUND(I412*H412,2)</f>
        <v>0</v>
      </c>
      <c r="K412" s="209" t="s">
        <v>152</v>
      </c>
      <c r="L412" s="47"/>
      <c r="M412" s="214" t="s">
        <v>19</v>
      </c>
      <c r="N412" s="215" t="s">
        <v>46</v>
      </c>
      <c r="O412" s="87"/>
      <c r="P412" s="216">
        <f>O412*H412</f>
        <v>0</v>
      </c>
      <c r="Q412" s="216">
        <v>0.017399999999999999</v>
      </c>
      <c r="R412" s="216">
        <f>Q412*H412</f>
        <v>6.2013599999999993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153</v>
      </c>
      <c r="AT412" s="218" t="s">
        <v>148</v>
      </c>
      <c r="AU412" s="218" t="s">
        <v>85</v>
      </c>
      <c r="AY412" s="20" t="s">
        <v>146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20" t="s">
        <v>83</v>
      </c>
      <c r="BK412" s="219">
        <f>ROUND(I412*H412,2)</f>
        <v>0</v>
      </c>
      <c r="BL412" s="20" t="s">
        <v>153</v>
      </c>
      <c r="BM412" s="218" t="s">
        <v>399</v>
      </c>
    </row>
    <row r="413" s="2" customFormat="1">
      <c r="A413" s="41"/>
      <c r="B413" s="42"/>
      <c r="C413" s="43"/>
      <c r="D413" s="220" t="s">
        <v>155</v>
      </c>
      <c r="E413" s="43"/>
      <c r="F413" s="221" t="s">
        <v>400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155</v>
      </c>
      <c r="AU413" s="20" t="s">
        <v>85</v>
      </c>
    </row>
    <row r="414" s="14" customFormat="1">
      <c r="A414" s="14"/>
      <c r="B414" s="236"/>
      <c r="C414" s="237"/>
      <c r="D414" s="227" t="s">
        <v>157</v>
      </c>
      <c r="E414" s="238" t="s">
        <v>19</v>
      </c>
      <c r="F414" s="239" t="s">
        <v>372</v>
      </c>
      <c r="G414" s="237"/>
      <c r="H414" s="240">
        <v>96.659999999999997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157</v>
      </c>
      <c r="AU414" s="246" t="s">
        <v>85</v>
      </c>
      <c r="AV414" s="14" t="s">
        <v>85</v>
      </c>
      <c r="AW414" s="14" t="s">
        <v>37</v>
      </c>
      <c r="AX414" s="14" t="s">
        <v>75</v>
      </c>
      <c r="AY414" s="246" t="s">
        <v>146</v>
      </c>
    </row>
    <row r="415" s="14" customFormat="1">
      <c r="A415" s="14"/>
      <c r="B415" s="236"/>
      <c r="C415" s="237"/>
      <c r="D415" s="227" t="s">
        <v>157</v>
      </c>
      <c r="E415" s="238" t="s">
        <v>19</v>
      </c>
      <c r="F415" s="239" t="s">
        <v>373</v>
      </c>
      <c r="G415" s="237"/>
      <c r="H415" s="240">
        <v>162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157</v>
      </c>
      <c r="AU415" s="246" t="s">
        <v>85</v>
      </c>
      <c r="AV415" s="14" t="s">
        <v>85</v>
      </c>
      <c r="AW415" s="14" t="s">
        <v>37</v>
      </c>
      <c r="AX415" s="14" t="s">
        <v>75</v>
      </c>
      <c r="AY415" s="246" t="s">
        <v>146</v>
      </c>
    </row>
    <row r="416" s="14" customFormat="1">
      <c r="A416" s="14"/>
      <c r="B416" s="236"/>
      <c r="C416" s="237"/>
      <c r="D416" s="227" t="s">
        <v>157</v>
      </c>
      <c r="E416" s="238" t="s">
        <v>19</v>
      </c>
      <c r="F416" s="239" t="s">
        <v>374</v>
      </c>
      <c r="G416" s="237"/>
      <c r="H416" s="240">
        <v>97.739999999999995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157</v>
      </c>
      <c r="AU416" s="246" t="s">
        <v>85</v>
      </c>
      <c r="AV416" s="14" t="s">
        <v>85</v>
      </c>
      <c r="AW416" s="14" t="s">
        <v>37</v>
      </c>
      <c r="AX416" s="14" t="s">
        <v>75</v>
      </c>
      <c r="AY416" s="246" t="s">
        <v>146</v>
      </c>
    </row>
    <row r="417" s="16" customFormat="1">
      <c r="A417" s="16"/>
      <c r="B417" s="258"/>
      <c r="C417" s="259"/>
      <c r="D417" s="227" t="s">
        <v>157</v>
      </c>
      <c r="E417" s="260" t="s">
        <v>19</v>
      </c>
      <c r="F417" s="261" t="s">
        <v>167</v>
      </c>
      <c r="G417" s="259"/>
      <c r="H417" s="262">
        <v>356.39999999999998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68" t="s">
        <v>157</v>
      </c>
      <c r="AU417" s="268" t="s">
        <v>85</v>
      </c>
      <c r="AV417" s="16" t="s">
        <v>153</v>
      </c>
      <c r="AW417" s="16" t="s">
        <v>37</v>
      </c>
      <c r="AX417" s="16" t="s">
        <v>83</v>
      </c>
      <c r="AY417" s="268" t="s">
        <v>146</v>
      </c>
    </row>
    <row r="418" s="2" customFormat="1" ht="16.5" customHeight="1">
      <c r="A418" s="41"/>
      <c r="B418" s="42"/>
      <c r="C418" s="207" t="s">
        <v>401</v>
      </c>
      <c r="D418" s="207" t="s">
        <v>148</v>
      </c>
      <c r="E418" s="208" t="s">
        <v>402</v>
      </c>
      <c r="F418" s="209" t="s">
        <v>403</v>
      </c>
      <c r="G418" s="210" t="s">
        <v>232</v>
      </c>
      <c r="H418" s="211">
        <v>3.843</v>
      </c>
      <c r="I418" s="212"/>
      <c r="J418" s="213">
        <f>ROUND(I418*H418,2)</f>
        <v>0</v>
      </c>
      <c r="K418" s="209" t="s">
        <v>152</v>
      </c>
      <c r="L418" s="47"/>
      <c r="M418" s="214" t="s">
        <v>19</v>
      </c>
      <c r="N418" s="215" t="s">
        <v>46</v>
      </c>
      <c r="O418" s="87"/>
      <c r="P418" s="216">
        <f>O418*H418</f>
        <v>0</v>
      </c>
      <c r="Q418" s="216">
        <v>0.033579999999999999</v>
      </c>
      <c r="R418" s="216">
        <f>Q418*H418</f>
        <v>0.12904794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153</v>
      </c>
      <c r="AT418" s="218" t="s">
        <v>148</v>
      </c>
      <c r="AU418" s="218" t="s">
        <v>85</v>
      </c>
      <c r="AY418" s="20" t="s">
        <v>146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83</v>
      </c>
      <c r="BK418" s="219">
        <f>ROUND(I418*H418,2)</f>
        <v>0</v>
      </c>
      <c r="BL418" s="20" t="s">
        <v>153</v>
      </c>
      <c r="BM418" s="218" t="s">
        <v>404</v>
      </c>
    </row>
    <row r="419" s="2" customFormat="1">
      <c r="A419" s="41"/>
      <c r="B419" s="42"/>
      <c r="C419" s="43"/>
      <c r="D419" s="220" t="s">
        <v>155</v>
      </c>
      <c r="E419" s="43"/>
      <c r="F419" s="221" t="s">
        <v>405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155</v>
      </c>
      <c r="AU419" s="20" t="s">
        <v>85</v>
      </c>
    </row>
    <row r="420" s="13" customFormat="1">
      <c r="A420" s="13"/>
      <c r="B420" s="225"/>
      <c r="C420" s="226"/>
      <c r="D420" s="227" t="s">
        <v>157</v>
      </c>
      <c r="E420" s="228" t="s">
        <v>19</v>
      </c>
      <c r="F420" s="229" t="s">
        <v>284</v>
      </c>
      <c r="G420" s="226"/>
      <c r="H420" s="228" t="s">
        <v>19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157</v>
      </c>
      <c r="AU420" s="235" t="s">
        <v>85</v>
      </c>
      <c r="AV420" s="13" t="s">
        <v>83</v>
      </c>
      <c r="AW420" s="13" t="s">
        <v>37</v>
      </c>
      <c r="AX420" s="13" t="s">
        <v>75</v>
      </c>
      <c r="AY420" s="235" t="s">
        <v>146</v>
      </c>
    </row>
    <row r="421" s="14" customFormat="1">
      <c r="A421" s="14"/>
      <c r="B421" s="236"/>
      <c r="C421" s="237"/>
      <c r="D421" s="227" t="s">
        <v>157</v>
      </c>
      <c r="E421" s="238" t="s">
        <v>19</v>
      </c>
      <c r="F421" s="239" t="s">
        <v>365</v>
      </c>
      <c r="G421" s="237"/>
      <c r="H421" s="240">
        <v>3.843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157</v>
      </c>
      <c r="AU421" s="246" t="s">
        <v>85</v>
      </c>
      <c r="AV421" s="14" t="s">
        <v>85</v>
      </c>
      <c r="AW421" s="14" t="s">
        <v>37</v>
      </c>
      <c r="AX421" s="14" t="s">
        <v>75</v>
      </c>
      <c r="AY421" s="246" t="s">
        <v>146</v>
      </c>
    </row>
    <row r="422" s="16" customFormat="1">
      <c r="A422" s="16"/>
      <c r="B422" s="258"/>
      <c r="C422" s="259"/>
      <c r="D422" s="227" t="s">
        <v>157</v>
      </c>
      <c r="E422" s="260" t="s">
        <v>19</v>
      </c>
      <c r="F422" s="261" t="s">
        <v>167</v>
      </c>
      <c r="G422" s="259"/>
      <c r="H422" s="262">
        <v>3.843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68" t="s">
        <v>157</v>
      </c>
      <c r="AU422" s="268" t="s">
        <v>85</v>
      </c>
      <c r="AV422" s="16" t="s">
        <v>153</v>
      </c>
      <c r="AW422" s="16" t="s">
        <v>37</v>
      </c>
      <c r="AX422" s="16" t="s">
        <v>83</v>
      </c>
      <c r="AY422" s="268" t="s">
        <v>146</v>
      </c>
    </row>
    <row r="423" s="2" customFormat="1" ht="16.5" customHeight="1">
      <c r="A423" s="41"/>
      <c r="B423" s="42"/>
      <c r="C423" s="207" t="s">
        <v>406</v>
      </c>
      <c r="D423" s="207" t="s">
        <v>148</v>
      </c>
      <c r="E423" s="208" t="s">
        <v>407</v>
      </c>
      <c r="F423" s="209" t="s">
        <v>408</v>
      </c>
      <c r="G423" s="210" t="s">
        <v>318</v>
      </c>
      <c r="H423" s="211">
        <v>169.19999999999999</v>
      </c>
      <c r="I423" s="212"/>
      <c r="J423" s="213">
        <f>ROUND(I423*H423,2)</f>
        <v>0</v>
      </c>
      <c r="K423" s="209" t="s">
        <v>152</v>
      </c>
      <c r="L423" s="47"/>
      <c r="M423" s="214" t="s">
        <v>19</v>
      </c>
      <c r="N423" s="215" t="s">
        <v>46</v>
      </c>
      <c r="O423" s="87"/>
      <c r="P423" s="216">
        <f>O423*H423</f>
        <v>0</v>
      </c>
      <c r="Q423" s="216">
        <v>0.0015</v>
      </c>
      <c r="R423" s="216">
        <f>Q423*H423</f>
        <v>0.25379999999999997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153</v>
      </c>
      <c r="AT423" s="218" t="s">
        <v>148</v>
      </c>
      <c r="AU423" s="218" t="s">
        <v>85</v>
      </c>
      <c r="AY423" s="20" t="s">
        <v>146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83</v>
      </c>
      <c r="BK423" s="219">
        <f>ROUND(I423*H423,2)</f>
        <v>0</v>
      </c>
      <c r="BL423" s="20" t="s">
        <v>153</v>
      </c>
      <c r="BM423" s="218" t="s">
        <v>409</v>
      </c>
    </row>
    <row r="424" s="2" customFormat="1">
      <c r="A424" s="41"/>
      <c r="B424" s="42"/>
      <c r="C424" s="43"/>
      <c r="D424" s="220" t="s">
        <v>155</v>
      </c>
      <c r="E424" s="43"/>
      <c r="F424" s="221" t="s">
        <v>410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155</v>
      </c>
      <c r="AU424" s="20" t="s">
        <v>85</v>
      </c>
    </row>
    <row r="425" s="13" customFormat="1">
      <c r="A425" s="13"/>
      <c r="B425" s="225"/>
      <c r="C425" s="226"/>
      <c r="D425" s="227" t="s">
        <v>157</v>
      </c>
      <c r="E425" s="228" t="s">
        <v>19</v>
      </c>
      <c r="F425" s="229" t="s">
        <v>411</v>
      </c>
      <c r="G425" s="226"/>
      <c r="H425" s="228" t="s">
        <v>19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157</v>
      </c>
      <c r="AU425" s="235" t="s">
        <v>85</v>
      </c>
      <c r="AV425" s="13" t="s">
        <v>83</v>
      </c>
      <c r="AW425" s="13" t="s">
        <v>37</v>
      </c>
      <c r="AX425" s="13" t="s">
        <v>75</v>
      </c>
      <c r="AY425" s="235" t="s">
        <v>146</v>
      </c>
    </row>
    <row r="426" s="13" customFormat="1">
      <c r="A426" s="13"/>
      <c r="B426" s="225"/>
      <c r="C426" s="226"/>
      <c r="D426" s="227" t="s">
        <v>157</v>
      </c>
      <c r="E426" s="228" t="s">
        <v>19</v>
      </c>
      <c r="F426" s="229" t="s">
        <v>412</v>
      </c>
      <c r="G426" s="226"/>
      <c r="H426" s="228" t="s">
        <v>19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157</v>
      </c>
      <c r="AU426" s="235" t="s">
        <v>85</v>
      </c>
      <c r="AV426" s="13" t="s">
        <v>83</v>
      </c>
      <c r="AW426" s="13" t="s">
        <v>37</v>
      </c>
      <c r="AX426" s="13" t="s">
        <v>75</v>
      </c>
      <c r="AY426" s="235" t="s">
        <v>146</v>
      </c>
    </row>
    <row r="427" s="14" customFormat="1">
      <c r="A427" s="14"/>
      <c r="B427" s="236"/>
      <c r="C427" s="237"/>
      <c r="D427" s="227" t="s">
        <v>157</v>
      </c>
      <c r="E427" s="238" t="s">
        <v>19</v>
      </c>
      <c r="F427" s="239" t="s">
        <v>413</v>
      </c>
      <c r="G427" s="237"/>
      <c r="H427" s="240">
        <v>46.600000000000001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157</v>
      </c>
      <c r="AU427" s="246" t="s">
        <v>85</v>
      </c>
      <c r="AV427" s="14" t="s">
        <v>85</v>
      </c>
      <c r="AW427" s="14" t="s">
        <v>37</v>
      </c>
      <c r="AX427" s="14" t="s">
        <v>75</v>
      </c>
      <c r="AY427" s="246" t="s">
        <v>146</v>
      </c>
    </row>
    <row r="428" s="14" customFormat="1">
      <c r="A428" s="14"/>
      <c r="B428" s="236"/>
      <c r="C428" s="237"/>
      <c r="D428" s="227" t="s">
        <v>157</v>
      </c>
      <c r="E428" s="238" t="s">
        <v>19</v>
      </c>
      <c r="F428" s="239" t="s">
        <v>414</v>
      </c>
      <c r="G428" s="237"/>
      <c r="H428" s="240">
        <v>80.900000000000006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157</v>
      </c>
      <c r="AU428" s="246" t="s">
        <v>85</v>
      </c>
      <c r="AV428" s="14" t="s">
        <v>85</v>
      </c>
      <c r="AW428" s="14" t="s">
        <v>37</v>
      </c>
      <c r="AX428" s="14" t="s">
        <v>75</v>
      </c>
      <c r="AY428" s="246" t="s">
        <v>146</v>
      </c>
    </row>
    <row r="429" s="15" customFormat="1">
      <c r="A429" s="15"/>
      <c r="B429" s="247"/>
      <c r="C429" s="248"/>
      <c r="D429" s="227" t="s">
        <v>157</v>
      </c>
      <c r="E429" s="249" t="s">
        <v>19</v>
      </c>
      <c r="F429" s="250" t="s">
        <v>162</v>
      </c>
      <c r="G429" s="248"/>
      <c r="H429" s="251">
        <v>127.5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7" t="s">
        <v>157</v>
      </c>
      <c r="AU429" s="257" t="s">
        <v>85</v>
      </c>
      <c r="AV429" s="15" t="s">
        <v>163</v>
      </c>
      <c r="AW429" s="15" t="s">
        <v>37</v>
      </c>
      <c r="AX429" s="15" t="s">
        <v>75</v>
      </c>
      <c r="AY429" s="257" t="s">
        <v>146</v>
      </c>
    </row>
    <row r="430" s="13" customFormat="1">
      <c r="A430" s="13"/>
      <c r="B430" s="225"/>
      <c r="C430" s="226"/>
      <c r="D430" s="227" t="s">
        <v>157</v>
      </c>
      <c r="E430" s="228" t="s">
        <v>19</v>
      </c>
      <c r="F430" s="229" t="s">
        <v>415</v>
      </c>
      <c r="G430" s="226"/>
      <c r="H430" s="228" t="s">
        <v>19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157</v>
      </c>
      <c r="AU430" s="235" t="s">
        <v>85</v>
      </c>
      <c r="AV430" s="13" t="s">
        <v>83</v>
      </c>
      <c r="AW430" s="13" t="s">
        <v>37</v>
      </c>
      <c r="AX430" s="13" t="s">
        <v>75</v>
      </c>
      <c r="AY430" s="235" t="s">
        <v>146</v>
      </c>
    </row>
    <row r="431" s="13" customFormat="1">
      <c r="A431" s="13"/>
      <c r="B431" s="225"/>
      <c r="C431" s="226"/>
      <c r="D431" s="227" t="s">
        <v>157</v>
      </c>
      <c r="E431" s="228" t="s">
        <v>19</v>
      </c>
      <c r="F431" s="229" t="s">
        <v>416</v>
      </c>
      <c r="G431" s="226"/>
      <c r="H431" s="228" t="s">
        <v>19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157</v>
      </c>
      <c r="AU431" s="235" t="s">
        <v>85</v>
      </c>
      <c r="AV431" s="13" t="s">
        <v>83</v>
      </c>
      <c r="AW431" s="13" t="s">
        <v>37</v>
      </c>
      <c r="AX431" s="13" t="s">
        <v>75</v>
      </c>
      <c r="AY431" s="235" t="s">
        <v>146</v>
      </c>
    </row>
    <row r="432" s="14" customFormat="1">
      <c r="A432" s="14"/>
      <c r="B432" s="236"/>
      <c r="C432" s="237"/>
      <c r="D432" s="227" t="s">
        <v>157</v>
      </c>
      <c r="E432" s="238" t="s">
        <v>19</v>
      </c>
      <c r="F432" s="239" t="s">
        <v>417</v>
      </c>
      <c r="G432" s="237"/>
      <c r="H432" s="240">
        <v>24.399999999999999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157</v>
      </c>
      <c r="AU432" s="246" t="s">
        <v>85</v>
      </c>
      <c r="AV432" s="14" t="s">
        <v>85</v>
      </c>
      <c r="AW432" s="14" t="s">
        <v>37</v>
      </c>
      <c r="AX432" s="14" t="s">
        <v>75</v>
      </c>
      <c r="AY432" s="246" t="s">
        <v>146</v>
      </c>
    </row>
    <row r="433" s="13" customFormat="1">
      <c r="A433" s="13"/>
      <c r="B433" s="225"/>
      <c r="C433" s="226"/>
      <c r="D433" s="227" t="s">
        <v>157</v>
      </c>
      <c r="E433" s="228" t="s">
        <v>19</v>
      </c>
      <c r="F433" s="229" t="s">
        <v>418</v>
      </c>
      <c r="G433" s="226"/>
      <c r="H433" s="228" t="s">
        <v>19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157</v>
      </c>
      <c r="AU433" s="235" t="s">
        <v>85</v>
      </c>
      <c r="AV433" s="13" t="s">
        <v>83</v>
      </c>
      <c r="AW433" s="13" t="s">
        <v>37</v>
      </c>
      <c r="AX433" s="13" t="s">
        <v>75</v>
      </c>
      <c r="AY433" s="235" t="s">
        <v>146</v>
      </c>
    </row>
    <row r="434" s="14" customFormat="1">
      <c r="A434" s="14"/>
      <c r="B434" s="236"/>
      <c r="C434" s="237"/>
      <c r="D434" s="227" t="s">
        <v>157</v>
      </c>
      <c r="E434" s="238" t="s">
        <v>19</v>
      </c>
      <c r="F434" s="239" t="s">
        <v>419</v>
      </c>
      <c r="G434" s="237"/>
      <c r="H434" s="240">
        <v>1.8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157</v>
      </c>
      <c r="AU434" s="246" t="s">
        <v>85</v>
      </c>
      <c r="AV434" s="14" t="s">
        <v>85</v>
      </c>
      <c r="AW434" s="14" t="s">
        <v>37</v>
      </c>
      <c r="AX434" s="14" t="s">
        <v>75</v>
      </c>
      <c r="AY434" s="246" t="s">
        <v>146</v>
      </c>
    </row>
    <row r="435" s="13" customFormat="1">
      <c r="A435" s="13"/>
      <c r="B435" s="225"/>
      <c r="C435" s="226"/>
      <c r="D435" s="227" t="s">
        <v>157</v>
      </c>
      <c r="E435" s="228" t="s">
        <v>19</v>
      </c>
      <c r="F435" s="229" t="s">
        <v>304</v>
      </c>
      <c r="G435" s="226"/>
      <c r="H435" s="228" t="s">
        <v>19</v>
      </c>
      <c r="I435" s="230"/>
      <c r="J435" s="226"/>
      <c r="K435" s="226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157</v>
      </c>
      <c r="AU435" s="235" t="s">
        <v>85</v>
      </c>
      <c r="AV435" s="13" t="s">
        <v>83</v>
      </c>
      <c r="AW435" s="13" t="s">
        <v>37</v>
      </c>
      <c r="AX435" s="13" t="s">
        <v>75</v>
      </c>
      <c r="AY435" s="235" t="s">
        <v>146</v>
      </c>
    </row>
    <row r="436" s="14" customFormat="1">
      <c r="A436" s="14"/>
      <c r="B436" s="236"/>
      <c r="C436" s="237"/>
      <c r="D436" s="227" t="s">
        <v>157</v>
      </c>
      <c r="E436" s="238" t="s">
        <v>19</v>
      </c>
      <c r="F436" s="239" t="s">
        <v>420</v>
      </c>
      <c r="G436" s="237"/>
      <c r="H436" s="240">
        <v>15.5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157</v>
      </c>
      <c r="AU436" s="246" t="s">
        <v>85</v>
      </c>
      <c r="AV436" s="14" t="s">
        <v>85</v>
      </c>
      <c r="AW436" s="14" t="s">
        <v>37</v>
      </c>
      <c r="AX436" s="14" t="s">
        <v>75</v>
      </c>
      <c r="AY436" s="246" t="s">
        <v>146</v>
      </c>
    </row>
    <row r="437" s="15" customFormat="1">
      <c r="A437" s="15"/>
      <c r="B437" s="247"/>
      <c r="C437" s="248"/>
      <c r="D437" s="227" t="s">
        <v>157</v>
      </c>
      <c r="E437" s="249" t="s">
        <v>19</v>
      </c>
      <c r="F437" s="250" t="s">
        <v>162</v>
      </c>
      <c r="G437" s="248"/>
      <c r="H437" s="251">
        <v>41.700000000000003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7" t="s">
        <v>157</v>
      </c>
      <c r="AU437" s="257" t="s">
        <v>85</v>
      </c>
      <c r="AV437" s="15" t="s">
        <v>163</v>
      </c>
      <c r="AW437" s="15" t="s">
        <v>37</v>
      </c>
      <c r="AX437" s="15" t="s">
        <v>75</v>
      </c>
      <c r="AY437" s="257" t="s">
        <v>146</v>
      </c>
    </row>
    <row r="438" s="16" customFormat="1">
      <c r="A438" s="16"/>
      <c r="B438" s="258"/>
      <c r="C438" s="259"/>
      <c r="D438" s="227" t="s">
        <v>157</v>
      </c>
      <c r="E438" s="260" t="s">
        <v>19</v>
      </c>
      <c r="F438" s="261" t="s">
        <v>167</v>
      </c>
      <c r="G438" s="259"/>
      <c r="H438" s="262">
        <v>169.20000000000002</v>
      </c>
      <c r="I438" s="263"/>
      <c r="J438" s="259"/>
      <c r="K438" s="259"/>
      <c r="L438" s="264"/>
      <c r="M438" s="265"/>
      <c r="N438" s="266"/>
      <c r="O438" s="266"/>
      <c r="P438" s="266"/>
      <c r="Q438" s="266"/>
      <c r="R438" s="266"/>
      <c r="S438" s="266"/>
      <c r="T438" s="267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68" t="s">
        <v>157</v>
      </c>
      <c r="AU438" s="268" t="s">
        <v>85</v>
      </c>
      <c r="AV438" s="16" t="s">
        <v>153</v>
      </c>
      <c r="AW438" s="16" t="s">
        <v>37</v>
      </c>
      <c r="AX438" s="16" t="s">
        <v>83</v>
      </c>
      <c r="AY438" s="268" t="s">
        <v>146</v>
      </c>
    </row>
    <row r="439" s="2" customFormat="1" ht="24.15" customHeight="1">
      <c r="A439" s="41"/>
      <c r="B439" s="42"/>
      <c r="C439" s="207" t="s">
        <v>421</v>
      </c>
      <c r="D439" s="207" t="s">
        <v>148</v>
      </c>
      <c r="E439" s="208" t="s">
        <v>422</v>
      </c>
      <c r="F439" s="209" t="s">
        <v>423</v>
      </c>
      <c r="G439" s="210" t="s">
        <v>232</v>
      </c>
      <c r="H439" s="211">
        <v>80</v>
      </c>
      <c r="I439" s="212"/>
      <c r="J439" s="213">
        <f>ROUND(I439*H439,2)</f>
        <v>0</v>
      </c>
      <c r="K439" s="209" t="s">
        <v>152</v>
      </c>
      <c r="L439" s="47"/>
      <c r="M439" s="214" t="s">
        <v>19</v>
      </c>
      <c r="N439" s="215" t="s">
        <v>46</v>
      </c>
      <c r="O439" s="87"/>
      <c r="P439" s="216">
        <f>O439*H439</f>
        <v>0</v>
      </c>
      <c r="Q439" s="216">
        <v>0.026440000000000002</v>
      </c>
      <c r="R439" s="216">
        <f>Q439*H439</f>
        <v>2.1152000000000002</v>
      </c>
      <c r="S439" s="216">
        <v>0.025999999999999999</v>
      </c>
      <c r="T439" s="217">
        <f>S439*H439</f>
        <v>2.0800000000000001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153</v>
      </c>
      <c r="AT439" s="218" t="s">
        <v>148</v>
      </c>
      <c r="AU439" s="218" t="s">
        <v>85</v>
      </c>
      <c r="AY439" s="20" t="s">
        <v>146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83</v>
      </c>
      <c r="BK439" s="219">
        <f>ROUND(I439*H439,2)</f>
        <v>0</v>
      </c>
      <c r="BL439" s="20" t="s">
        <v>153</v>
      </c>
      <c r="BM439" s="218" t="s">
        <v>424</v>
      </c>
    </row>
    <row r="440" s="2" customFormat="1">
      <c r="A440" s="41"/>
      <c r="B440" s="42"/>
      <c r="C440" s="43"/>
      <c r="D440" s="220" t="s">
        <v>155</v>
      </c>
      <c r="E440" s="43"/>
      <c r="F440" s="221" t="s">
        <v>425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155</v>
      </c>
      <c r="AU440" s="20" t="s">
        <v>85</v>
      </c>
    </row>
    <row r="441" s="13" customFormat="1">
      <c r="A441" s="13"/>
      <c r="B441" s="225"/>
      <c r="C441" s="226"/>
      <c r="D441" s="227" t="s">
        <v>157</v>
      </c>
      <c r="E441" s="228" t="s">
        <v>19</v>
      </c>
      <c r="F441" s="229" t="s">
        <v>426</v>
      </c>
      <c r="G441" s="226"/>
      <c r="H441" s="228" t="s">
        <v>19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157</v>
      </c>
      <c r="AU441" s="235" t="s">
        <v>85</v>
      </c>
      <c r="AV441" s="13" t="s">
        <v>83</v>
      </c>
      <c r="AW441" s="13" t="s">
        <v>37</v>
      </c>
      <c r="AX441" s="13" t="s">
        <v>75</v>
      </c>
      <c r="AY441" s="235" t="s">
        <v>146</v>
      </c>
    </row>
    <row r="442" s="14" customFormat="1">
      <c r="A442" s="14"/>
      <c r="B442" s="236"/>
      <c r="C442" s="237"/>
      <c r="D442" s="227" t="s">
        <v>157</v>
      </c>
      <c r="E442" s="238" t="s">
        <v>19</v>
      </c>
      <c r="F442" s="239" t="s">
        <v>427</v>
      </c>
      <c r="G442" s="237"/>
      <c r="H442" s="240">
        <v>80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157</v>
      </c>
      <c r="AU442" s="246" t="s">
        <v>85</v>
      </c>
      <c r="AV442" s="14" t="s">
        <v>85</v>
      </c>
      <c r="AW442" s="14" t="s">
        <v>37</v>
      </c>
      <c r="AX442" s="14" t="s">
        <v>75</v>
      </c>
      <c r="AY442" s="246" t="s">
        <v>146</v>
      </c>
    </row>
    <row r="443" s="16" customFormat="1">
      <c r="A443" s="16"/>
      <c r="B443" s="258"/>
      <c r="C443" s="259"/>
      <c r="D443" s="227" t="s">
        <v>157</v>
      </c>
      <c r="E443" s="260" t="s">
        <v>19</v>
      </c>
      <c r="F443" s="261" t="s">
        <v>167</v>
      </c>
      <c r="G443" s="259"/>
      <c r="H443" s="262">
        <v>80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68" t="s">
        <v>157</v>
      </c>
      <c r="AU443" s="268" t="s">
        <v>85</v>
      </c>
      <c r="AV443" s="16" t="s">
        <v>153</v>
      </c>
      <c r="AW443" s="16" t="s">
        <v>37</v>
      </c>
      <c r="AX443" s="16" t="s">
        <v>83</v>
      </c>
      <c r="AY443" s="268" t="s">
        <v>146</v>
      </c>
    </row>
    <row r="444" s="2" customFormat="1" ht="24.15" customHeight="1">
      <c r="A444" s="41"/>
      <c r="B444" s="42"/>
      <c r="C444" s="207" t="s">
        <v>428</v>
      </c>
      <c r="D444" s="207" t="s">
        <v>148</v>
      </c>
      <c r="E444" s="208" t="s">
        <v>429</v>
      </c>
      <c r="F444" s="209" t="s">
        <v>430</v>
      </c>
      <c r="G444" s="210" t="s">
        <v>232</v>
      </c>
      <c r="H444" s="211">
        <v>615</v>
      </c>
      <c r="I444" s="212"/>
      <c r="J444" s="213">
        <f>ROUND(I444*H444,2)</f>
        <v>0</v>
      </c>
      <c r="K444" s="209" t="s">
        <v>152</v>
      </c>
      <c r="L444" s="47"/>
      <c r="M444" s="214" t="s">
        <v>19</v>
      </c>
      <c r="N444" s="215" t="s">
        <v>46</v>
      </c>
      <c r="O444" s="87"/>
      <c r="P444" s="216">
        <f>O444*H444</f>
        <v>0</v>
      </c>
      <c r="Q444" s="216">
        <v>0.00022000000000000001</v>
      </c>
      <c r="R444" s="216">
        <f>Q444*H444</f>
        <v>0.1353</v>
      </c>
      <c r="S444" s="216">
        <v>0.002</v>
      </c>
      <c r="T444" s="217">
        <f>S444*H444</f>
        <v>1.23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153</v>
      </c>
      <c r="AT444" s="218" t="s">
        <v>148</v>
      </c>
      <c r="AU444" s="218" t="s">
        <v>85</v>
      </c>
      <c r="AY444" s="20" t="s">
        <v>146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83</v>
      </c>
      <c r="BK444" s="219">
        <f>ROUND(I444*H444,2)</f>
        <v>0</v>
      </c>
      <c r="BL444" s="20" t="s">
        <v>153</v>
      </c>
      <c r="BM444" s="218" t="s">
        <v>431</v>
      </c>
    </row>
    <row r="445" s="2" customFormat="1">
      <c r="A445" s="41"/>
      <c r="B445" s="42"/>
      <c r="C445" s="43"/>
      <c r="D445" s="220" t="s">
        <v>155</v>
      </c>
      <c r="E445" s="43"/>
      <c r="F445" s="221" t="s">
        <v>432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155</v>
      </c>
      <c r="AU445" s="20" t="s">
        <v>85</v>
      </c>
    </row>
    <row r="446" s="13" customFormat="1">
      <c r="A446" s="13"/>
      <c r="B446" s="225"/>
      <c r="C446" s="226"/>
      <c r="D446" s="227" t="s">
        <v>157</v>
      </c>
      <c r="E446" s="228" t="s">
        <v>19</v>
      </c>
      <c r="F446" s="229" t="s">
        <v>426</v>
      </c>
      <c r="G446" s="226"/>
      <c r="H446" s="228" t="s">
        <v>19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157</v>
      </c>
      <c r="AU446" s="235" t="s">
        <v>85</v>
      </c>
      <c r="AV446" s="13" t="s">
        <v>83</v>
      </c>
      <c r="AW446" s="13" t="s">
        <v>37</v>
      </c>
      <c r="AX446" s="13" t="s">
        <v>75</v>
      </c>
      <c r="AY446" s="235" t="s">
        <v>146</v>
      </c>
    </row>
    <row r="447" s="14" customFormat="1">
      <c r="A447" s="14"/>
      <c r="B447" s="236"/>
      <c r="C447" s="237"/>
      <c r="D447" s="227" t="s">
        <v>157</v>
      </c>
      <c r="E447" s="238" t="s">
        <v>19</v>
      </c>
      <c r="F447" s="239" t="s">
        <v>427</v>
      </c>
      <c r="G447" s="237"/>
      <c r="H447" s="240">
        <v>80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157</v>
      </c>
      <c r="AU447" s="246" t="s">
        <v>85</v>
      </c>
      <c r="AV447" s="14" t="s">
        <v>85</v>
      </c>
      <c r="AW447" s="14" t="s">
        <v>37</v>
      </c>
      <c r="AX447" s="14" t="s">
        <v>75</v>
      </c>
      <c r="AY447" s="246" t="s">
        <v>146</v>
      </c>
    </row>
    <row r="448" s="13" customFormat="1">
      <c r="A448" s="13"/>
      <c r="B448" s="225"/>
      <c r="C448" s="226"/>
      <c r="D448" s="227" t="s">
        <v>157</v>
      </c>
      <c r="E448" s="228" t="s">
        <v>19</v>
      </c>
      <c r="F448" s="229" t="s">
        <v>433</v>
      </c>
      <c r="G448" s="226"/>
      <c r="H448" s="228" t="s">
        <v>19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157</v>
      </c>
      <c r="AU448" s="235" t="s">
        <v>85</v>
      </c>
      <c r="AV448" s="13" t="s">
        <v>83</v>
      </c>
      <c r="AW448" s="13" t="s">
        <v>37</v>
      </c>
      <c r="AX448" s="13" t="s">
        <v>75</v>
      </c>
      <c r="AY448" s="235" t="s">
        <v>146</v>
      </c>
    </row>
    <row r="449" s="14" customFormat="1">
      <c r="A449" s="14"/>
      <c r="B449" s="236"/>
      <c r="C449" s="237"/>
      <c r="D449" s="227" t="s">
        <v>157</v>
      </c>
      <c r="E449" s="238" t="s">
        <v>19</v>
      </c>
      <c r="F449" s="239" t="s">
        <v>434</v>
      </c>
      <c r="G449" s="237"/>
      <c r="H449" s="240">
        <v>535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157</v>
      </c>
      <c r="AU449" s="246" t="s">
        <v>85</v>
      </c>
      <c r="AV449" s="14" t="s">
        <v>85</v>
      </c>
      <c r="AW449" s="14" t="s">
        <v>37</v>
      </c>
      <c r="AX449" s="14" t="s">
        <v>75</v>
      </c>
      <c r="AY449" s="246" t="s">
        <v>146</v>
      </c>
    </row>
    <row r="450" s="16" customFormat="1">
      <c r="A450" s="16"/>
      <c r="B450" s="258"/>
      <c r="C450" s="259"/>
      <c r="D450" s="227" t="s">
        <v>157</v>
      </c>
      <c r="E450" s="260" t="s">
        <v>19</v>
      </c>
      <c r="F450" s="261" t="s">
        <v>167</v>
      </c>
      <c r="G450" s="259"/>
      <c r="H450" s="262">
        <v>615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68" t="s">
        <v>157</v>
      </c>
      <c r="AU450" s="268" t="s">
        <v>85</v>
      </c>
      <c r="AV450" s="16" t="s">
        <v>153</v>
      </c>
      <c r="AW450" s="16" t="s">
        <v>37</v>
      </c>
      <c r="AX450" s="16" t="s">
        <v>83</v>
      </c>
      <c r="AY450" s="268" t="s">
        <v>146</v>
      </c>
    </row>
    <row r="451" s="2" customFormat="1" ht="21.75" customHeight="1">
      <c r="A451" s="41"/>
      <c r="B451" s="42"/>
      <c r="C451" s="207" t="s">
        <v>435</v>
      </c>
      <c r="D451" s="207" t="s">
        <v>148</v>
      </c>
      <c r="E451" s="208" t="s">
        <v>436</v>
      </c>
      <c r="F451" s="209" t="s">
        <v>437</v>
      </c>
      <c r="G451" s="210" t="s">
        <v>151</v>
      </c>
      <c r="H451" s="211">
        <v>5.1870000000000003</v>
      </c>
      <c r="I451" s="212"/>
      <c r="J451" s="213">
        <f>ROUND(I451*H451,2)</f>
        <v>0</v>
      </c>
      <c r="K451" s="209" t="s">
        <v>152</v>
      </c>
      <c r="L451" s="47"/>
      <c r="M451" s="214" t="s">
        <v>19</v>
      </c>
      <c r="N451" s="215" t="s">
        <v>46</v>
      </c>
      <c r="O451" s="87"/>
      <c r="P451" s="216">
        <f>O451*H451</f>
        <v>0</v>
      </c>
      <c r="Q451" s="216">
        <v>2.5018699999999998</v>
      </c>
      <c r="R451" s="216">
        <f>Q451*H451</f>
        <v>12.977199689999999</v>
      </c>
      <c r="S451" s="216">
        <v>0</v>
      </c>
      <c r="T451" s="217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8" t="s">
        <v>153</v>
      </c>
      <c r="AT451" s="218" t="s">
        <v>148</v>
      </c>
      <c r="AU451" s="218" t="s">
        <v>85</v>
      </c>
      <c r="AY451" s="20" t="s">
        <v>146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20" t="s">
        <v>83</v>
      </c>
      <c r="BK451" s="219">
        <f>ROUND(I451*H451,2)</f>
        <v>0</v>
      </c>
      <c r="BL451" s="20" t="s">
        <v>153</v>
      </c>
      <c r="BM451" s="218" t="s">
        <v>438</v>
      </c>
    </row>
    <row r="452" s="2" customFormat="1">
      <c r="A452" s="41"/>
      <c r="B452" s="42"/>
      <c r="C452" s="43"/>
      <c r="D452" s="220" t="s">
        <v>155</v>
      </c>
      <c r="E452" s="43"/>
      <c r="F452" s="221" t="s">
        <v>439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155</v>
      </c>
      <c r="AU452" s="20" t="s">
        <v>85</v>
      </c>
    </row>
    <row r="453" s="13" customFormat="1">
      <c r="A453" s="13"/>
      <c r="B453" s="225"/>
      <c r="C453" s="226"/>
      <c r="D453" s="227" t="s">
        <v>157</v>
      </c>
      <c r="E453" s="228" t="s">
        <v>19</v>
      </c>
      <c r="F453" s="229" t="s">
        <v>440</v>
      </c>
      <c r="G453" s="226"/>
      <c r="H453" s="228" t="s">
        <v>19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157</v>
      </c>
      <c r="AU453" s="235" t="s">
        <v>85</v>
      </c>
      <c r="AV453" s="13" t="s">
        <v>83</v>
      </c>
      <c r="AW453" s="13" t="s">
        <v>37</v>
      </c>
      <c r="AX453" s="13" t="s">
        <v>75</v>
      </c>
      <c r="AY453" s="235" t="s">
        <v>146</v>
      </c>
    </row>
    <row r="454" s="13" customFormat="1">
      <c r="A454" s="13"/>
      <c r="B454" s="225"/>
      <c r="C454" s="226"/>
      <c r="D454" s="227" t="s">
        <v>157</v>
      </c>
      <c r="E454" s="228" t="s">
        <v>19</v>
      </c>
      <c r="F454" s="229" t="s">
        <v>441</v>
      </c>
      <c r="G454" s="226"/>
      <c r="H454" s="228" t="s">
        <v>19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157</v>
      </c>
      <c r="AU454" s="235" t="s">
        <v>85</v>
      </c>
      <c r="AV454" s="13" t="s">
        <v>83</v>
      </c>
      <c r="AW454" s="13" t="s">
        <v>37</v>
      </c>
      <c r="AX454" s="13" t="s">
        <v>75</v>
      </c>
      <c r="AY454" s="235" t="s">
        <v>146</v>
      </c>
    </row>
    <row r="455" s="14" customFormat="1">
      <c r="A455" s="14"/>
      <c r="B455" s="236"/>
      <c r="C455" s="237"/>
      <c r="D455" s="227" t="s">
        <v>157</v>
      </c>
      <c r="E455" s="238" t="s">
        <v>19</v>
      </c>
      <c r="F455" s="239" t="s">
        <v>442</v>
      </c>
      <c r="G455" s="237"/>
      <c r="H455" s="240">
        <v>5.1870000000000003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157</v>
      </c>
      <c r="AU455" s="246" t="s">
        <v>85</v>
      </c>
      <c r="AV455" s="14" t="s">
        <v>85</v>
      </c>
      <c r="AW455" s="14" t="s">
        <v>37</v>
      </c>
      <c r="AX455" s="14" t="s">
        <v>75</v>
      </c>
      <c r="AY455" s="246" t="s">
        <v>146</v>
      </c>
    </row>
    <row r="456" s="16" customFormat="1">
      <c r="A456" s="16"/>
      <c r="B456" s="258"/>
      <c r="C456" s="259"/>
      <c r="D456" s="227" t="s">
        <v>157</v>
      </c>
      <c r="E456" s="260" t="s">
        <v>19</v>
      </c>
      <c r="F456" s="261" t="s">
        <v>167</v>
      </c>
      <c r="G456" s="259"/>
      <c r="H456" s="262">
        <v>5.1870000000000003</v>
      </c>
      <c r="I456" s="263"/>
      <c r="J456" s="259"/>
      <c r="K456" s="259"/>
      <c r="L456" s="264"/>
      <c r="M456" s="265"/>
      <c r="N456" s="266"/>
      <c r="O456" s="266"/>
      <c r="P456" s="266"/>
      <c r="Q456" s="266"/>
      <c r="R456" s="266"/>
      <c r="S456" s="266"/>
      <c r="T456" s="267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68" t="s">
        <v>157</v>
      </c>
      <c r="AU456" s="268" t="s">
        <v>85</v>
      </c>
      <c r="AV456" s="16" t="s">
        <v>153</v>
      </c>
      <c r="AW456" s="16" t="s">
        <v>37</v>
      </c>
      <c r="AX456" s="16" t="s">
        <v>83</v>
      </c>
      <c r="AY456" s="268" t="s">
        <v>146</v>
      </c>
    </row>
    <row r="457" s="2" customFormat="1" ht="21.75" customHeight="1">
      <c r="A457" s="41"/>
      <c r="B457" s="42"/>
      <c r="C457" s="207" t="s">
        <v>443</v>
      </c>
      <c r="D457" s="207" t="s">
        <v>148</v>
      </c>
      <c r="E457" s="208" t="s">
        <v>444</v>
      </c>
      <c r="F457" s="209" t="s">
        <v>445</v>
      </c>
      <c r="G457" s="210" t="s">
        <v>151</v>
      </c>
      <c r="H457" s="211">
        <v>16.978999999999999</v>
      </c>
      <c r="I457" s="212"/>
      <c r="J457" s="213">
        <f>ROUND(I457*H457,2)</f>
        <v>0</v>
      </c>
      <c r="K457" s="209" t="s">
        <v>152</v>
      </c>
      <c r="L457" s="47"/>
      <c r="M457" s="214" t="s">
        <v>19</v>
      </c>
      <c r="N457" s="215" t="s">
        <v>46</v>
      </c>
      <c r="O457" s="87"/>
      <c r="P457" s="216">
        <f>O457*H457</f>
        <v>0</v>
      </c>
      <c r="Q457" s="216">
        <v>2.5018699999999998</v>
      </c>
      <c r="R457" s="216">
        <f>Q457*H457</f>
        <v>42.479250729999997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153</v>
      </c>
      <c r="AT457" s="218" t="s">
        <v>148</v>
      </c>
      <c r="AU457" s="218" t="s">
        <v>85</v>
      </c>
      <c r="AY457" s="20" t="s">
        <v>146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83</v>
      </c>
      <c r="BK457" s="219">
        <f>ROUND(I457*H457,2)</f>
        <v>0</v>
      </c>
      <c r="BL457" s="20" t="s">
        <v>153</v>
      </c>
      <c r="BM457" s="218" t="s">
        <v>446</v>
      </c>
    </row>
    <row r="458" s="2" customFormat="1">
      <c r="A458" s="41"/>
      <c r="B458" s="42"/>
      <c r="C458" s="43"/>
      <c r="D458" s="220" t="s">
        <v>155</v>
      </c>
      <c r="E458" s="43"/>
      <c r="F458" s="221" t="s">
        <v>447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155</v>
      </c>
      <c r="AU458" s="20" t="s">
        <v>85</v>
      </c>
    </row>
    <row r="459" s="13" customFormat="1">
      <c r="A459" s="13"/>
      <c r="B459" s="225"/>
      <c r="C459" s="226"/>
      <c r="D459" s="227" t="s">
        <v>157</v>
      </c>
      <c r="E459" s="228" t="s">
        <v>19</v>
      </c>
      <c r="F459" s="229" t="s">
        <v>158</v>
      </c>
      <c r="G459" s="226"/>
      <c r="H459" s="228" t="s">
        <v>19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157</v>
      </c>
      <c r="AU459" s="235" t="s">
        <v>85</v>
      </c>
      <c r="AV459" s="13" t="s">
        <v>83</v>
      </c>
      <c r="AW459" s="13" t="s">
        <v>37</v>
      </c>
      <c r="AX459" s="13" t="s">
        <v>75</v>
      </c>
      <c r="AY459" s="235" t="s">
        <v>146</v>
      </c>
    </row>
    <row r="460" s="13" customFormat="1">
      <c r="A460" s="13"/>
      <c r="B460" s="225"/>
      <c r="C460" s="226"/>
      <c r="D460" s="227" t="s">
        <v>157</v>
      </c>
      <c r="E460" s="228" t="s">
        <v>19</v>
      </c>
      <c r="F460" s="229" t="s">
        <v>448</v>
      </c>
      <c r="G460" s="226"/>
      <c r="H460" s="228" t="s">
        <v>19</v>
      </c>
      <c r="I460" s="230"/>
      <c r="J460" s="226"/>
      <c r="K460" s="226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157</v>
      </c>
      <c r="AU460" s="235" t="s">
        <v>85</v>
      </c>
      <c r="AV460" s="13" t="s">
        <v>83</v>
      </c>
      <c r="AW460" s="13" t="s">
        <v>37</v>
      </c>
      <c r="AX460" s="13" t="s">
        <v>75</v>
      </c>
      <c r="AY460" s="235" t="s">
        <v>146</v>
      </c>
    </row>
    <row r="461" s="14" customFormat="1">
      <c r="A461" s="14"/>
      <c r="B461" s="236"/>
      <c r="C461" s="237"/>
      <c r="D461" s="227" t="s">
        <v>157</v>
      </c>
      <c r="E461" s="238" t="s">
        <v>19</v>
      </c>
      <c r="F461" s="239" t="s">
        <v>449</v>
      </c>
      <c r="G461" s="237"/>
      <c r="H461" s="240">
        <v>6.2549999999999999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157</v>
      </c>
      <c r="AU461" s="246" t="s">
        <v>85</v>
      </c>
      <c r="AV461" s="14" t="s">
        <v>85</v>
      </c>
      <c r="AW461" s="14" t="s">
        <v>37</v>
      </c>
      <c r="AX461" s="14" t="s">
        <v>75</v>
      </c>
      <c r="AY461" s="246" t="s">
        <v>146</v>
      </c>
    </row>
    <row r="462" s="14" customFormat="1">
      <c r="A462" s="14"/>
      <c r="B462" s="236"/>
      <c r="C462" s="237"/>
      <c r="D462" s="227" t="s">
        <v>157</v>
      </c>
      <c r="E462" s="238" t="s">
        <v>19</v>
      </c>
      <c r="F462" s="239" t="s">
        <v>450</v>
      </c>
      <c r="G462" s="237"/>
      <c r="H462" s="240">
        <v>10.724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157</v>
      </c>
      <c r="AU462" s="246" t="s">
        <v>85</v>
      </c>
      <c r="AV462" s="14" t="s">
        <v>85</v>
      </c>
      <c r="AW462" s="14" t="s">
        <v>37</v>
      </c>
      <c r="AX462" s="14" t="s">
        <v>75</v>
      </c>
      <c r="AY462" s="246" t="s">
        <v>146</v>
      </c>
    </row>
    <row r="463" s="16" customFormat="1">
      <c r="A463" s="16"/>
      <c r="B463" s="258"/>
      <c r="C463" s="259"/>
      <c r="D463" s="227" t="s">
        <v>157</v>
      </c>
      <c r="E463" s="260" t="s">
        <v>19</v>
      </c>
      <c r="F463" s="261" t="s">
        <v>167</v>
      </c>
      <c r="G463" s="259"/>
      <c r="H463" s="262">
        <v>16.978999999999999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68" t="s">
        <v>157</v>
      </c>
      <c r="AU463" s="268" t="s">
        <v>85</v>
      </c>
      <c r="AV463" s="16" t="s">
        <v>153</v>
      </c>
      <c r="AW463" s="16" t="s">
        <v>37</v>
      </c>
      <c r="AX463" s="16" t="s">
        <v>83</v>
      </c>
      <c r="AY463" s="268" t="s">
        <v>146</v>
      </c>
    </row>
    <row r="464" s="2" customFormat="1" ht="24.15" customHeight="1">
      <c r="A464" s="41"/>
      <c r="B464" s="42"/>
      <c r="C464" s="207" t="s">
        <v>451</v>
      </c>
      <c r="D464" s="207" t="s">
        <v>148</v>
      </c>
      <c r="E464" s="208" t="s">
        <v>452</v>
      </c>
      <c r="F464" s="209" t="s">
        <v>453</v>
      </c>
      <c r="G464" s="210" t="s">
        <v>151</v>
      </c>
      <c r="H464" s="211">
        <v>5.1870000000000003</v>
      </c>
      <c r="I464" s="212"/>
      <c r="J464" s="213">
        <f>ROUND(I464*H464,2)</f>
        <v>0</v>
      </c>
      <c r="K464" s="209" t="s">
        <v>152</v>
      </c>
      <c r="L464" s="47"/>
      <c r="M464" s="214" t="s">
        <v>19</v>
      </c>
      <c r="N464" s="215" t="s">
        <v>46</v>
      </c>
      <c r="O464" s="87"/>
      <c r="P464" s="216">
        <f>O464*H464</f>
        <v>0</v>
      </c>
      <c r="Q464" s="216">
        <v>0</v>
      </c>
      <c r="R464" s="216">
        <f>Q464*H464</f>
        <v>0</v>
      </c>
      <c r="S464" s="216">
        <v>0</v>
      </c>
      <c r="T464" s="21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153</v>
      </c>
      <c r="AT464" s="218" t="s">
        <v>148</v>
      </c>
      <c r="AU464" s="218" t="s">
        <v>85</v>
      </c>
      <c r="AY464" s="20" t="s">
        <v>146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20" t="s">
        <v>83</v>
      </c>
      <c r="BK464" s="219">
        <f>ROUND(I464*H464,2)</f>
        <v>0</v>
      </c>
      <c r="BL464" s="20" t="s">
        <v>153</v>
      </c>
      <c r="BM464" s="218" t="s">
        <v>454</v>
      </c>
    </row>
    <row r="465" s="2" customFormat="1">
      <c r="A465" s="41"/>
      <c r="B465" s="42"/>
      <c r="C465" s="43"/>
      <c r="D465" s="220" t="s">
        <v>155</v>
      </c>
      <c r="E465" s="43"/>
      <c r="F465" s="221" t="s">
        <v>455</v>
      </c>
      <c r="G465" s="43"/>
      <c r="H465" s="43"/>
      <c r="I465" s="222"/>
      <c r="J465" s="43"/>
      <c r="K465" s="43"/>
      <c r="L465" s="47"/>
      <c r="M465" s="223"/>
      <c r="N465" s="22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155</v>
      </c>
      <c r="AU465" s="20" t="s">
        <v>85</v>
      </c>
    </row>
    <row r="466" s="13" customFormat="1">
      <c r="A466" s="13"/>
      <c r="B466" s="225"/>
      <c r="C466" s="226"/>
      <c r="D466" s="227" t="s">
        <v>157</v>
      </c>
      <c r="E466" s="228" t="s">
        <v>19</v>
      </c>
      <c r="F466" s="229" t="s">
        <v>440</v>
      </c>
      <c r="G466" s="226"/>
      <c r="H466" s="228" t="s">
        <v>19</v>
      </c>
      <c r="I466" s="230"/>
      <c r="J466" s="226"/>
      <c r="K466" s="226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157</v>
      </c>
      <c r="AU466" s="235" t="s">
        <v>85</v>
      </c>
      <c r="AV466" s="13" t="s">
        <v>83</v>
      </c>
      <c r="AW466" s="13" t="s">
        <v>37</v>
      </c>
      <c r="AX466" s="13" t="s">
        <v>75</v>
      </c>
      <c r="AY466" s="235" t="s">
        <v>146</v>
      </c>
    </row>
    <row r="467" s="13" customFormat="1">
      <c r="A467" s="13"/>
      <c r="B467" s="225"/>
      <c r="C467" s="226"/>
      <c r="D467" s="227" t="s">
        <v>157</v>
      </c>
      <c r="E467" s="228" t="s">
        <v>19</v>
      </c>
      <c r="F467" s="229" t="s">
        <v>441</v>
      </c>
      <c r="G467" s="226"/>
      <c r="H467" s="228" t="s">
        <v>19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157</v>
      </c>
      <c r="AU467" s="235" t="s">
        <v>85</v>
      </c>
      <c r="AV467" s="13" t="s">
        <v>83</v>
      </c>
      <c r="AW467" s="13" t="s">
        <v>37</v>
      </c>
      <c r="AX467" s="13" t="s">
        <v>75</v>
      </c>
      <c r="AY467" s="235" t="s">
        <v>146</v>
      </c>
    </row>
    <row r="468" s="14" customFormat="1">
      <c r="A468" s="14"/>
      <c r="B468" s="236"/>
      <c r="C468" s="237"/>
      <c r="D468" s="227" t="s">
        <v>157</v>
      </c>
      <c r="E468" s="238" t="s">
        <v>19</v>
      </c>
      <c r="F468" s="239" t="s">
        <v>442</v>
      </c>
      <c r="G468" s="237"/>
      <c r="H468" s="240">
        <v>5.1870000000000003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157</v>
      </c>
      <c r="AU468" s="246" t="s">
        <v>85</v>
      </c>
      <c r="AV468" s="14" t="s">
        <v>85</v>
      </c>
      <c r="AW468" s="14" t="s">
        <v>37</v>
      </c>
      <c r="AX468" s="14" t="s">
        <v>75</v>
      </c>
      <c r="AY468" s="246" t="s">
        <v>146</v>
      </c>
    </row>
    <row r="469" s="16" customFormat="1">
      <c r="A469" s="16"/>
      <c r="B469" s="258"/>
      <c r="C469" s="259"/>
      <c r="D469" s="227" t="s">
        <v>157</v>
      </c>
      <c r="E469" s="260" t="s">
        <v>19</v>
      </c>
      <c r="F469" s="261" t="s">
        <v>167</v>
      </c>
      <c r="G469" s="259"/>
      <c r="H469" s="262">
        <v>5.1870000000000003</v>
      </c>
      <c r="I469" s="263"/>
      <c r="J469" s="259"/>
      <c r="K469" s="259"/>
      <c r="L469" s="264"/>
      <c r="M469" s="265"/>
      <c r="N469" s="266"/>
      <c r="O469" s="266"/>
      <c r="P469" s="266"/>
      <c r="Q469" s="266"/>
      <c r="R469" s="266"/>
      <c r="S469" s="266"/>
      <c r="T469" s="267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68" t="s">
        <v>157</v>
      </c>
      <c r="AU469" s="268" t="s">
        <v>85</v>
      </c>
      <c r="AV469" s="16" t="s">
        <v>153</v>
      </c>
      <c r="AW469" s="16" t="s">
        <v>37</v>
      </c>
      <c r="AX469" s="16" t="s">
        <v>83</v>
      </c>
      <c r="AY469" s="268" t="s">
        <v>146</v>
      </c>
    </row>
    <row r="470" s="2" customFormat="1" ht="24.15" customHeight="1">
      <c r="A470" s="41"/>
      <c r="B470" s="42"/>
      <c r="C470" s="207" t="s">
        <v>456</v>
      </c>
      <c r="D470" s="207" t="s">
        <v>148</v>
      </c>
      <c r="E470" s="208" t="s">
        <v>457</v>
      </c>
      <c r="F470" s="209" t="s">
        <v>458</v>
      </c>
      <c r="G470" s="210" t="s">
        <v>151</v>
      </c>
      <c r="H470" s="211">
        <v>16.978999999999999</v>
      </c>
      <c r="I470" s="212"/>
      <c r="J470" s="213">
        <f>ROUND(I470*H470,2)</f>
        <v>0</v>
      </c>
      <c r="K470" s="209" t="s">
        <v>152</v>
      </c>
      <c r="L470" s="47"/>
      <c r="M470" s="214" t="s">
        <v>19</v>
      </c>
      <c r="N470" s="215" t="s">
        <v>46</v>
      </c>
      <c r="O470" s="87"/>
      <c r="P470" s="216">
        <f>O470*H470</f>
        <v>0</v>
      </c>
      <c r="Q470" s="216">
        <v>0</v>
      </c>
      <c r="R470" s="216">
        <f>Q470*H470</f>
        <v>0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153</v>
      </c>
      <c r="AT470" s="218" t="s">
        <v>148</v>
      </c>
      <c r="AU470" s="218" t="s">
        <v>85</v>
      </c>
      <c r="AY470" s="20" t="s">
        <v>146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83</v>
      </c>
      <c r="BK470" s="219">
        <f>ROUND(I470*H470,2)</f>
        <v>0</v>
      </c>
      <c r="BL470" s="20" t="s">
        <v>153</v>
      </c>
      <c r="BM470" s="218" t="s">
        <v>459</v>
      </c>
    </row>
    <row r="471" s="2" customFormat="1">
      <c r="A471" s="41"/>
      <c r="B471" s="42"/>
      <c r="C471" s="43"/>
      <c r="D471" s="220" t="s">
        <v>155</v>
      </c>
      <c r="E471" s="43"/>
      <c r="F471" s="221" t="s">
        <v>460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155</v>
      </c>
      <c r="AU471" s="20" t="s">
        <v>85</v>
      </c>
    </row>
    <row r="472" s="13" customFormat="1">
      <c r="A472" s="13"/>
      <c r="B472" s="225"/>
      <c r="C472" s="226"/>
      <c r="D472" s="227" t="s">
        <v>157</v>
      </c>
      <c r="E472" s="228" t="s">
        <v>19</v>
      </c>
      <c r="F472" s="229" t="s">
        <v>158</v>
      </c>
      <c r="G472" s="226"/>
      <c r="H472" s="228" t="s">
        <v>19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157</v>
      </c>
      <c r="AU472" s="235" t="s">
        <v>85</v>
      </c>
      <c r="AV472" s="13" t="s">
        <v>83</v>
      </c>
      <c r="AW472" s="13" t="s">
        <v>37</v>
      </c>
      <c r="AX472" s="13" t="s">
        <v>75</v>
      </c>
      <c r="AY472" s="235" t="s">
        <v>146</v>
      </c>
    </row>
    <row r="473" s="13" customFormat="1">
      <c r="A473" s="13"/>
      <c r="B473" s="225"/>
      <c r="C473" s="226"/>
      <c r="D473" s="227" t="s">
        <v>157</v>
      </c>
      <c r="E473" s="228" t="s">
        <v>19</v>
      </c>
      <c r="F473" s="229" t="s">
        <v>448</v>
      </c>
      <c r="G473" s="226"/>
      <c r="H473" s="228" t="s">
        <v>19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157</v>
      </c>
      <c r="AU473" s="235" t="s">
        <v>85</v>
      </c>
      <c r="AV473" s="13" t="s">
        <v>83</v>
      </c>
      <c r="AW473" s="13" t="s">
        <v>37</v>
      </c>
      <c r="AX473" s="13" t="s">
        <v>75</v>
      </c>
      <c r="AY473" s="235" t="s">
        <v>146</v>
      </c>
    </row>
    <row r="474" s="14" customFormat="1">
      <c r="A474" s="14"/>
      <c r="B474" s="236"/>
      <c r="C474" s="237"/>
      <c r="D474" s="227" t="s">
        <v>157</v>
      </c>
      <c r="E474" s="238" t="s">
        <v>19</v>
      </c>
      <c r="F474" s="239" t="s">
        <v>449</v>
      </c>
      <c r="G474" s="237"/>
      <c r="H474" s="240">
        <v>6.2549999999999999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157</v>
      </c>
      <c r="AU474" s="246" t="s">
        <v>85</v>
      </c>
      <c r="AV474" s="14" t="s">
        <v>85</v>
      </c>
      <c r="AW474" s="14" t="s">
        <v>37</v>
      </c>
      <c r="AX474" s="14" t="s">
        <v>75</v>
      </c>
      <c r="AY474" s="246" t="s">
        <v>146</v>
      </c>
    </row>
    <row r="475" s="14" customFormat="1">
      <c r="A475" s="14"/>
      <c r="B475" s="236"/>
      <c r="C475" s="237"/>
      <c r="D475" s="227" t="s">
        <v>157</v>
      </c>
      <c r="E475" s="238" t="s">
        <v>19</v>
      </c>
      <c r="F475" s="239" t="s">
        <v>450</v>
      </c>
      <c r="G475" s="237"/>
      <c r="H475" s="240">
        <v>10.724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157</v>
      </c>
      <c r="AU475" s="246" t="s">
        <v>85</v>
      </c>
      <c r="AV475" s="14" t="s">
        <v>85</v>
      </c>
      <c r="AW475" s="14" t="s">
        <v>37</v>
      </c>
      <c r="AX475" s="14" t="s">
        <v>75</v>
      </c>
      <c r="AY475" s="246" t="s">
        <v>146</v>
      </c>
    </row>
    <row r="476" s="16" customFormat="1">
      <c r="A476" s="16"/>
      <c r="B476" s="258"/>
      <c r="C476" s="259"/>
      <c r="D476" s="227" t="s">
        <v>157</v>
      </c>
      <c r="E476" s="260" t="s">
        <v>19</v>
      </c>
      <c r="F476" s="261" t="s">
        <v>167</v>
      </c>
      <c r="G476" s="259"/>
      <c r="H476" s="262">
        <v>16.978999999999999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68" t="s">
        <v>157</v>
      </c>
      <c r="AU476" s="268" t="s">
        <v>85</v>
      </c>
      <c r="AV476" s="16" t="s">
        <v>153</v>
      </c>
      <c r="AW476" s="16" t="s">
        <v>37</v>
      </c>
      <c r="AX476" s="16" t="s">
        <v>83</v>
      </c>
      <c r="AY476" s="268" t="s">
        <v>146</v>
      </c>
    </row>
    <row r="477" s="2" customFormat="1" ht="21.75" customHeight="1">
      <c r="A477" s="41"/>
      <c r="B477" s="42"/>
      <c r="C477" s="207" t="s">
        <v>461</v>
      </c>
      <c r="D477" s="207" t="s">
        <v>148</v>
      </c>
      <c r="E477" s="208" t="s">
        <v>462</v>
      </c>
      <c r="F477" s="209" t="s">
        <v>463</v>
      </c>
      <c r="G477" s="210" t="s">
        <v>151</v>
      </c>
      <c r="H477" s="211">
        <v>0.746</v>
      </c>
      <c r="I477" s="212"/>
      <c r="J477" s="213">
        <f>ROUND(I477*H477,2)</f>
        <v>0</v>
      </c>
      <c r="K477" s="209" t="s">
        <v>152</v>
      </c>
      <c r="L477" s="47"/>
      <c r="M477" s="214" t="s">
        <v>19</v>
      </c>
      <c r="N477" s="215" t="s">
        <v>46</v>
      </c>
      <c r="O477" s="87"/>
      <c r="P477" s="216">
        <f>O477*H477</f>
        <v>0</v>
      </c>
      <c r="Q477" s="216">
        <v>0</v>
      </c>
      <c r="R477" s="216">
        <f>Q477*H477</f>
        <v>0</v>
      </c>
      <c r="S477" s="216">
        <v>0</v>
      </c>
      <c r="T477" s="217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8" t="s">
        <v>153</v>
      </c>
      <c r="AT477" s="218" t="s">
        <v>148</v>
      </c>
      <c r="AU477" s="218" t="s">
        <v>85</v>
      </c>
      <c r="AY477" s="20" t="s">
        <v>146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20" t="s">
        <v>83</v>
      </c>
      <c r="BK477" s="219">
        <f>ROUND(I477*H477,2)</f>
        <v>0</v>
      </c>
      <c r="BL477" s="20" t="s">
        <v>153</v>
      </c>
      <c r="BM477" s="218" t="s">
        <v>464</v>
      </c>
    </row>
    <row r="478" s="2" customFormat="1">
      <c r="A478" s="41"/>
      <c r="B478" s="42"/>
      <c r="C478" s="43"/>
      <c r="D478" s="220" t="s">
        <v>155</v>
      </c>
      <c r="E478" s="43"/>
      <c r="F478" s="221" t="s">
        <v>465</v>
      </c>
      <c r="G478" s="43"/>
      <c r="H478" s="43"/>
      <c r="I478" s="222"/>
      <c r="J478" s="43"/>
      <c r="K478" s="43"/>
      <c r="L478" s="47"/>
      <c r="M478" s="223"/>
      <c r="N478" s="224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155</v>
      </c>
      <c r="AU478" s="20" t="s">
        <v>85</v>
      </c>
    </row>
    <row r="479" s="13" customFormat="1">
      <c r="A479" s="13"/>
      <c r="B479" s="225"/>
      <c r="C479" s="226"/>
      <c r="D479" s="227" t="s">
        <v>157</v>
      </c>
      <c r="E479" s="228" t="s">
        <v>19</v>
      </c>
      <c r="F479" s="229" t="s">
        <v>440</v>
      </c>
      <c r="G479" s="226"/>
      <c r="H479" s="228" t="s">
        <v>19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157</v>
      </c>
      <c r="AU479" s="235" t="s">
        <v>85</v>
      </c>
      <c r="AV479" s="13" t="s">
        <v>83</v>
      </c>
      <c r="AW479" s="13" t="s">
        <v>37</v>
      </c>
      <c r="AX479" s="13" t="s">
        <v>75</v>
      </c>
      <c r="AY479" s="235" t="s">
        <v>146</v>
      </c>
    </row>
    <row r="480" s="13" customFormat="1">
      <c r="A480" s="13"/>
      <c r="B480" s="225"/>
      <c r="C480" s="226"/>
      <c r="D480" s="227" t="s">
        <v>157</v>
      </c>
      <c r="E480" s="228" t="s">
        <v>19</v>
      </c>
      <c r="F480" s="229" t="s">
        <v>466</v>
      </c>
      <c r="G480" s="226"/>
      <c r="H480" s="228" t="s">
        <v>19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157</v>
      </c>
      <c r="AU480" s="235" t="s">
        <v>85</v>
      </c>
      <c r="AV480" s="13" t="s">
        <v>83</v>
      </c>
      <c r="AW480" s="13" t="s">
        <v>37</v>
      </c>
      <c r="AX480" s="13" t="s">
        <v>75</v>
      </c>
      <c r="AY480" s="235" t="s">
        <v>146</v>
      </c>
    </row>
    <row r="481" s="14" customFormat="1">
      <c r="A481" s="14"/>
      <c r="B481" s="236"/>
      <c r="C481" s="237"/>
      <c r="D481" s="227" t="s">
        <v>157</v>
      </c>
      <c r="E481" s="238" t="s">
        <v>19</v>
      </c>
      <c r="F481" s="239" t="s">
        <v>467</v>
      </c>
      <c r="G481" s="237"/>
      <c r="H481" s="240">
        <v>0.746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157</v>
      </c>
      <c r="AU481" s="246" t="s">
        <v>85</v>
      </c>
      <c r="AV481" s="14" t="s">
        <v>85</v>
      </c>
      <c r="AW481" s="14" t="s">
        <v>37</v>
      </c>
      <c r="AX481" s="14" t="s">
        <v>75</v>
      </c>
      <c r="AY481" s="246" t="s">
        <v>146</v>
      </c>
    </row>
    <row r="482" s="16" customFormat="1">
      <c r="A482" s="16"/>
      <c r="B482" s="258"/>
      <c r="C482" s="259"/>
      <c r="D482" s="227" t="s">
        <v>157</v>
      </c>
      <c r="E482" s="260" t="s">
        <v>19</v>
      </c>
      <c r="F482" s="261" t="s">
        <v>167</v>
      </c>
      <c r="G482" s="259"/>
      <c r="H482" s="262">
        <v>0.746</v>
      </c>
      <c r="I482" s="263"/>
      <c r="J482" s="259"/>
      <c r="K482" s="259"/>
      <c r="L482" s="264"/>
      <c r="M482" s="265"/>
      <c r="N482" s="266"/>
      <c r="O482" s="266"/>
      <c r="P482" s="266"/>
      <c r="Q482" s="266"/>
      <c r="R482" s="266"/>
      <c r="S482" s="266"/>
      <c r="T482" s="267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68" t="s">
        <v>157</v>
      </c>
      <c r="AU482" s="268" t="s">
        <v>85</v>
      </c>
      <c r="AV482" s="16" t="s">
        <v>153</v>
      </c>
      <c r="AW482" s="16" t="s">
        <v>37</v>
      </c>
      <c r="AX482" s="16" t="s">
        <v>83</v>
      </c>
      <c r="AY482" s="268" t="s">
        <v>146</v>
      </c>
    </row>
    <row r="483" s="2" customFormat="1" ht="21.75" customHeight="1">
      <c r="A483" s="41"/>
      <c r="B483" s="42"/>
      <c r="C483" s="207" t="s">
        <v>468</v>
      </c>
      <c r="D483" s="207" t="s">
        <v>148</v>
      </c>
      <c r="E483" s="208" t="s">
        <v>469</v>
      </c>
      <c r="F483" s="209" t="s">
        <v>470</v>
      </c>
      <c r="G483" s="210" t="s">
        <v>151</v>
      </c>
      <c r="H483" s="211">
        <v>1.9199999999999999</v>
      </c>
      <c r="I483" s="212"/>
      <c r="J483" s="213">
        <f>ROUND(I483*H483,2)</f>
        <v>0</v>
      </c>
      <c r="K483" s="209" t="s">
        <v>152</v>
      </c>
      <c r="L483" s="47"/>
      <c r="M483" s="214" t="s">
        <v>19</v>
      </c>
      <c r="N483" s="215" t="s">
        <v>46</v>
      </c>
      <c r="O483" s="87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153</v>
      </c>
      <c r="AT483" s="218" t="s">
        <v>148</v>
      </c>
      <c r="AU483" s="218" t="s">
        <v>85</v>
      </c>
      <c r="AY483" s="20" t="s">
        <v>146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83</v>
      </c>
      <c r="BK483" s="219">
        <f>ROUND(I483*H483,2)</f>
        <v>0</v>
      </c>
      <c r="BL483" s="20" t="s">
        <v>153</v>
      </c>
      <c r="BM483" s="218" t="s">
        <v>471</v>
      </c>
    </row>
    <row r="484" s="2" customFormat="1">
      <c r="A484" s="41"/>
      <c r="B484" s="42"/>
      <c r="C484" s="43"/>
      <c r="D484" s="220" t="s">
        <v>155</v>
      </c>
      <c r="E484" s="43"/>
      <c r="F484" s="221" t="s">
        <v>472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155</v>
      </c>
      <c r="AU484" s="20" t="s">
        <v>85</v>
      </c>
    </row>
    <row r="485" s="13" customFormat="1">
      <c r="A485" s="13"/>
      <c r="B485" s="225"/>
      <c r="C485" s="226"/>
      <c r="D485" s="227" t="s">
        <v>157</v>
      </c>
      <c r="E485" s="228" t="s">
        <v>19</v>
      </c>
      <c r="F485" s="229" t="s">
        <v>158</v>
      </c>
      <c r="G485" s="226"/>
      <c r="H485" s="228" t="s">
        <v>19</v>
      </c>
      <c r="I485" s="230"/>
      <c r="J485" s="226"/>
      <c r="K485" s="226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157</v>
      </c>
      <c r="AU485" s="235" t="s">
        <v>85</v>
      </c>
      <c r="AV485" s="13" t="s">
        <v>83</v>
      </c>
      <c r="AW485" s="13" t="s">
        <v>37</v>
      </c>
      <c r="AX485" s="13" t="s">
        <v>75</v>
      </c>
      <c r="AY485" s="235" t="s">
        <v>146</v>
      </c>
    </row>
    <row r="486" s="13" customFormat="1">
      <c r="A486" s="13"/>
      <c r="B486" s="225"/>
      <c r="C486" s="226"/>
      <c r="D486" s="227" t="s">
        <v>157</v>
      </c>
      <c r="E486" s="228" t="s">
        <v>19</v>
      </c>
      <c r="F486" s="229" t="s">
        <v>473</v>
      </c>
      <c r="G486" s="226"/>
      <c r="H486" s="228" t="s">
        <v>19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157</v>
      </c>
      <c r="AU486" s="235" t="s">
        <v>85</v>
      </c>
      <c r="AV486" s="13" t="s">
        <v>83</v>
      </c>
      <c r="AW486" s="13" t="s">
        <v>37</v>
      </c>
      <c r="AX486" s="13" t="s">
        <v>75</v>
      </c>
      <c r="AY486" s="235" t="s">
        <v>146</v>
      </c>
    </row>
    <row r="487" s="14" customFormat="1">
      <c r="A487" s="14"/>
      <c r="B487" s="236"/>
      <c r="C487" s="237"/>
      <c r="D487" s="227" t="s">
        <v>157</v>
      </c>
      <c r="E487" s="238" t="s">
        <v>19</v>
      </c>
      <c r="F487" s="239" t="s">
        <v>474</v>
      </c>
      <c r="G487" s="237"/>
      <c r="H487" s="240">
        <v>1.9199999999999999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157</v>
      </c>
      <c r="AU487" s="246" t="s">
        <v>85</v>
      </c>
      <c r="AV487" s="14" t="s">
        <v>85</v>
      </c>
      <c r="AW487" s="14" t="s">
        <v>37</v>
      </c>
      <c r="AX487" s="14" t="s">
        <v>75</v>
      </c>
      <c r="AY487" s="246" t="s">
        <v>146</v>
      </c>
    </row>
    <row r="488" s="16" customFormat="1">
      <c r="A488" s="16"/>
      <c r="B488" s="258"/>
      <c r="C488" s="259"/>
      <c r="D488" s="227" t="s">
        <v>157</v>
      </c>
      <c r="E488" s="260" t="s">
        <v>19</v>
      </c>
      <c r="F488" s="261" t="s">
        <v>167</v>
      </c>
      <c r="G488" s="259"/>
      <c r="H488" s="262">
        <v>1.9199999999999999</v>
      </c>
      <c r="I488" s="263"/>
      <c r="J488" s="259"/>
      <c r="K488" s="259"/>
      <c r="L488" s="264"/>
      <c r="M488" s="265"/>
      <c r="N488" s="266"/>
      <c r="O488" s="266"/>
      <c r="P488" s="266"/>
      <c r="Q488" s="266"/>
      <c r="R488" s="266"/>
      <c r="S488" s="266"/>
      <c r="T488" s="267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68" t="s">
        <v>157</v>
      </c>
      <c r="AU488" s="268" t="s">
        <v>85</v>
      </c>
      <c r="AV488" s="16" t="s">
        <v>153</v>
      </c>
      <c r="AW488" s="16" t="s">
        <v>37</v>
      </c>
      <c r="AX488" s="16" t="s">
        <v>83</v>
      </c>
      <c r="AY488" s="268" t="s">
        <v>146</v>
      </c>
    </row>
    <row r="489" s="2" customFormat="1" ht="16.5" customHeight="1">
      <c r="A489" s="41"/>
      <c r="B489" s="42"/>
      <c r="C489" s="207" t="s">
        <v>475</v>
      </c>
      <c r="D489" s="207" t="s">
        <v>148</v>
      </c>
      <c r="E489" s="208" t="s">
        <v>476</v>
      </c>
      <c r="F489" s="209" t="s">
        <v>477</v>
      </c>
      <c r="G489" s="210" t="s">
        <v>205</v>
      </c>
      <c r="H489" s="211">
        <v>3.0840000000000001</v>
      </c>
      <c r="I489" s="212"/>
      <c r="J489" s="213">
        <f>ROUND(I489*H489,2)</f>
        <v>0</v>
      </c>
      <c r="K489" s="209" t="s">
        <v>152</v>
      </c>
      <c r="L489" s="47"/>
      <c r="M489" s="214" t="s">
        <v>19</v>
      </c>
      <c r="N489" s="215" t="s">
        <v>46</v>
      </c>
      <c r="O489" s="87"/>
      <c r="P489" s="216">
        <f>O489*H489</f>
        <v>0</v>
      </c>
      <c r="Q489" s="216">
        <v>1.06277</v>
      </c>
      <c r="R489" s="216">
        <f>Q489*H489</f>
        <v>3.2775826800000001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153</v>
      </c>
      <c r="AT489" s="218" t="s">
        <v>148</v>
      </c>
      <c r="AU489" s="218" t="s">
        <v>85</v>
      </c>
      <c r="AY489" s="20" t="s">
        <v>146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20" t="s">
        <v>83</v>
      </c>
      <c r="BK489" s="219">
        <f>ROUND(I489*H489,2)</f>
        <v>0</v>
      </c>
      <c r="BL489" s="20" t="s">
        <v>153</v>
      </c>
      <c r="BM489" s="218" t="s">
        <v>478</v>
      </c>
    </row>
    <row r="490" s="2" customFormat="1">
      <c r="A490" s="41"/>
      <c r="B490" s="42"/>
      <c r="C490" s="43"/>
      <c r="D490" s="220" t="s">
        <v>155</v>
      </c>
      <c r="E490" s="43"/>
      <c r="F490" s="221" t="s">
        <v>479</v>
      </c>
      <c r="G490" s="43"/>
      <c r="H490" s="43"/>
      <c r="I490" s="222"/>
      <c r="J490" s="43"/>
      <c r="K490" s="43"/>
      <c r="L490" s="47"/>
      <c r="M490" s="223"/>
      <c r="N490" s="22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155</v>
      </c>
      <c r="AU490" s="20" t="s">
        <v>85</v>
      </c>
    </row>
    <row r="491" s="13" customFormat="1">
      <c r="A491" s="13"/>
      <c r="B491" s="225"/>
      <c r="C491" s="226"/>
      <c r="D491" s="227" t="s">
        <v>157</v>
      </c>
      <c r="E491" s="228" t="s">
        <v>19</v>
      </c>
      <c r="F491" s="229" t="s">
        <v>480</v>
      </c>
      <c r="G491" s="226"/>
      <c r="H491" s="228" t="s">
        <v>19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157</v>
      </c>
      <c r="AU491" s="235" t="s">
        <v>85</v>
      </c>
      <c r="AV491" s="13" t="s">
        <v>83</v>
      </c>
      <c r="AW491" s="13" t="s">
        <v>37</v>
      </c>
      <c r="AX491" s="13" t="s">
        <v>75</v>
      </c>
      <c r="AY491" s="235" t="s">
        <v>146</v>
      </c>
    </row>
    <row r="492" s="13" customFormat="1">
      <c r="A492" s="13"/>
      <c r="B492" s="225"/>
      <c r="C492" s="226"/>
      <c r="D492" s="227" t="s">
        <v>157</v>
      </c>
      <c r="E492" s="228" t="s">
        <v>19</v>
      </c>
      <c r="F492" s="229" t="s">
        <v>481</v>
      </c>
      <c r="G492" s="226"/>
      <c r="H492" s="228" t="s">
        <v>19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157</v>
      </c>
      <c r="AU492" s="235" t="s">
        <v>85</v>
      </c>
      <c r="AV492" s="13" t="s">
        <v>83</v>
      </c>
      <c r="AW492" s="13" t="s">
        <v>37</v>
      </c>
      <c r="AX492" s="13" t="s">
        <v>75</v>
      </c>
      <c r="AY492" s="235" t="s">
        <v>146</v>
      </c>
    </row>
    <row r="493" s="13" customFormat="1">
      <c r="A493" s="13"/>
      <c r="B493" s="225"/>
      <c r="C493" s="226"/>
      <c r="D493" s="227" t="s">
        <v>157</v>
      </c>
      <c r="E493" s="228" t="s">
        <v>19</v>
      </c>
      <c r="F493" s="229" t="s">
        <v>448</v>
      </c>
      <c r="G493" s="226"/>
      <c r="H493" s="228" t="s">
        <v>19</v>
      </c>
      <c r="I493" s="230"/>
      <c r="J493" s="226"/>
      <c r="K493" s="226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157</v>
      </c>
      <c r="AU493" s="235" t="s">
        <v>85</v>
      </c>
      <c r="AV493" s="13" t="s">
        <v>83</v>
      </c>
      <c r="AW493" s="13" t="s">
        <v>37</v>
      </c>
      <c r="AX493" s="13" t="s">
        <v>75</v>
      </c>
      <c r="AY493" s="235" t="s">
        <v>146</v>
      </c>
    </row>
    <row r="494" s="14" customFormat="1">
      <c r="A494" s="14"/>
      <c r="B494" s="236"/>
      <c r="C494" s="237"/>
      <c r="D494" s="227" t="s">
        <v>157</v>
      </c>
      <c r="E494" s="238" t="s">
        <v>19</v>
      </c>
      <c r="F494" s="239" t="s">
        <v>482</v>
      </c>
      <c r="G494" s="237"/>
      <c r="H494" s="240">
        <v>0.65900000000000003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157</v>
      </c>
      <c r="AU494" s="246" t="s">
        <v>85</v>
      </c>
      <c r="AV494" s="14" t="s">
        <v>85</v>
      </c>
      <c r="AW494" s="14" t="s">
        <v>37</v>
      </c>
      <c r="AX494" s="14" t="s">
        <v>75</v>
      </c>
      <c r="AY494" s="246" t="s">
        <v>146</v>
      </c>
    </row>
    <row r="495" s="14" customFormat="1">
      <c r="A495" s="14"/>
      <c r="B495" s="236"/>
      <c r="C495" s="237"/>
      <c r="D495" s="227" t="s">
        <v>157</v>
      </c>
      <c r="E495" s="238" t="s">
        <v>19</v>
      </c>
      <c r="F495" s="239" t="s">
        <v>483</v>
      </c>
      <c r="G495" s="237"/>
      <c r="H495" s="240">
        <v>1.1299999999999999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157</v>
      </c>
      <c r="AU495" s="246" t="s">
        <v>85</v>
      </c>
      <c r="AV495" s="14" t="s">
        <v>85</v>
      </c>
      <c r="AW495" s="14" t="s">
        <v>37</v>
      </c>
      <c r="AX495" s="14" t="s">
        <v>75</v>
      </c>
      <c r="AY495" s="246" t="s">
        <v>146</v>
      </c>
    </row>
    <row r="496" s="14" customFormat="1">
      <c r="A496" s="14"/>
      <c r="B496" s="236"/>
      <c r="C496" s="237"/>
      <c r="D496" s="227" t="s">
        <v>157</v>
      </c>
      <c r="E496" s="238" t="s">
        <v>19</v>
      </c>
      <c r="F496" s="239" t="s">
        <v>484</v>
      </c>
      <c r="G496" s="237"/>
      <c r="H496" s="240">
        <v>0.35799999999999998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157</v>
      </c>
      <c r="AU496" s="246" t="s">
        <v>85</v>
      </c>
      <c r="AV496" s="14" t="s">
        <v>85</v>
      </c>
      <c r="AW496" s="14" t="s">
        <v>37</v>
      </c>
      <c r="AX496" s="14" t="s">
        <v>75</v>
      </c>
      <c r="AY496" s="246" t="s">
        <v>146</v>
      </c>
    </row>
    <row r="497" s="15" customFormat="1">
      <c r="A497" s="15"/>
      <c r="B497" s="247"/>
      <c r="C497" s="248"/>
      <c r="D497" s="227" t="s">
        <v>157</v>
      </c>
      <c r="E497" s="249" t="s">
        <v>19</v>
      </c>
      <c r="F497" s="250" t="s">
        <v>162</v>
      </c>
      <c r="G497" s="248"/>
      <c r="H497" s="251">
        <v>2.1469999999999998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7" t="s">
        <v>157</v>
      </c>
      <c r="AU497" s="257" t="s">
        <v>85</v>
      </c>
      <c r="AV497" s="15" t="s">
        <v>163</v>
      </c>
      <c r="AW497" s="15" t="s">
        <v>37</v>
      </c>
      <c r="AX497" s="15" t="s">
        <v>75</v>
      </c>
      <c r="AY497" s="257" t="s">
        <v>146</v>
      </c>
    </row>
    <row r="498" s="13" customFormat="1">
      <c r="A498" s="13"/>
      <c r="B498" s="225"/>
      <c r="C498" s="226"/>
      <c r="D498" s="227" t="s">
        <v>157</v>
      </c>
      <c r="E498" s="228" t="s">
        <v>19</v>
      </c>
      <c r="F498" s="229" t="s">
        <v>485</v>
      </c>
      <c r="G498" s="226"/>
      <c r="H498" s="228" t="s">
        <v>19</v>
      </c>
      <c r="I498" s="230"/>
      <c r="J498" s="226"/>
      <c r="K498" s="226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157</v>
      </c>
      <c r="AU498" s="235" t="s">
        <v>85</v>
      </c>
      <c r="AV498" s="13" t="s">
        <v>83</v>
      </c>
      <c r="AW498" s="13" t="s">
        <v>37</v>
      </c>
      <c r="AX498" s="13" t="s">
        <v>75</v>
      </c>
      <c r="AY498" s="235" t="s">
        <v>146</v>
      </c>
    </row>
    <row r="499" s="13" customFormat="1">
      <c r="A499" s="13"/>
      <c r="B499" s="225"/>
      <c r="C499" s="226"/>
      <c r="D499" s="227" t="s">
        <v>157</v>
      </c>
      <c r="E499" s="228" t="s">
        <v>19</v>
      </c>
      <c r="F499" s="229" t="s">
        <v>481</v>
      </c>
      <c r="G499" s="226"/>
      <c r="H499" s="228" t="s">
        <v>19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157</v>
      </c>
      <c r="AU499" s="235" t="s">
        <v>85</v>
      </c>
      <c r="AV499" s="13" t="s">
        <v>83</v>
      </c>
      <c r="AW499" s="13" t="s">
        <v>37</v>
      </c>
      <c r="AX499" s="13" t="s">
        <v>75</v>
      </c>
      <c r="AY499" s="235" t="s">
        <v>146</v>
      </c>
    </row>
    <row r="500" s="13" customFormat="1">
      <c r="A500" s="13"/>
      <c r="B500" s="225"/>
      <c r="C500" s="226"/>
      <c r="D500" s="227" t="s">
        <v>157</v>
      </c>
      <c r="E500" s="228" t="s">
        <v>19</v>
      </c>
      <c r="F500" s="229" t="s">
        <v>440</v>
      </c>
      <c r="G500" s="226"/>
      <c r="H500" s="228" t="s">
        <v>19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157</v>
      </c>
      <c r="AU500" s="235" t="s">
        <v>85</v>
      </c>
      <c r="AV500" s="13" t="s">
        <v>83</v>
      </c>
      <c r="AW500" s="13" t="s">
        <v>37</v>
      </c>
      <c r="AX500" s="13" t="s">
        <v>75</v>
      </c>
      <c r="AY500" s="235" t="s">
        <v>146</v>
      </c>
    </row>
    <row r="501" s="13" customFormat="1">
      <c r="A501" s="13"/>
      <c r="B501" s="225"/>
      <c r="C501" s="226"/>
      <c r="D501" s="227" t="s">
        <v>157</v>
      </c>
      <c r="E501" s="228" t="s">
        <v>19</v>
      </c>
      <c r="F501" s="229" t="s">
        <v>441</v>
      </c>
      <c r="G501" s="226"/>
      <c r="H501" s="228" t="s">
        <v>19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157</v>
      </c>
      <c r="AU501" s="235" t="s">
        <v>85</v>
      </c>
      <c r="AV501" s="13" t="s">
        <v>83</v>
      </c>
      <c r="AW501" s="13" t="s">
        <v>37</v>
      </c>
      <c r="AX501" s="13" t="s">
        <v>75</v>
      </c>
      <c r="AY501" s="235" t="s">
        <v>146</v>
      </c>
    </row>
    <row r="502" s="14" customFormat="1">
      <c r="A502" s="14"/>
      <c r="B502" s="236"/>
      <c r="C502" s="237"/>
      <c r="D502" s="227" t="s">
        <v>157</v>
      </c>
      <c r="E502" s="238" t="s">
        <v>19</v>
      </c>
      <c r="F502" s="239" t="s">
        <v>486</v>
      </c>
      <c r="G502" s="237"/>
      <c r="H502" s="240">
        <v>0.78100000000000003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157</v>
      </c>
      <c r="AU502" s="246" t="s">
        <v>85</v>
      </c>
      <c r="AV502" s="14" t="s">
        <v>85</v>
      </c>
      <c r="AW502" s="14" t="s">
        <v>37</v>
      </c>
      <c r="AX502" s="14" t="s">
        <v>75</v>
      </c>
      <c r="AY502" s="246" t="s">
        <v>146</v>
      </c>
    </row>
    <row r="503" s="14" customFormat="1">
      <c r="A503" s="14"/>
      <c r="B503" s="236"/>
      <c r="C503" s="237"/>
      <c r="D503" s="227" t="s">
        <v>157</v>
      </c>
      <c r="E503" s="238" t="s">
        <v>19</v>
      </c>
      <c r="F503" s="239" t="s">
        <v>487</v>
      </c>
      <c r="G503" s="237"/>
      <c r="H503" s="240">
        <v>0.156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157</v>
      </c>
      <c r="AU503" s="246" t="s">
        <v>85</v>
      </c>
      <c r="AV503" s="14" t="s">
        <v>85</v>
      </c>
      <c r="AW503" s="14" t="s">
        <v>37</v>
      </c>
      <c r="AX503" s="14" t="s">
        <v>75</v>
      </c>
      <c r="AY503" s="246" t="s">
        <v>146</v>
      </c>
    </row>
    <row r="504" s="15" customFormat="1">
      <c r="A504" s="15"/>
      <c r="B504" s="247"/>
      <c r="C504" s="248"/>
      <c r="D504" s="227" t="s">
        <v>157</v>
      </c>
      <c r="E504" s="249" t="s">
        <v>19</v>
      </c>
      <c r="F504" s="250" t="s">
        <v>162</v>
      </c>
      <c r="G504" s="248"/>
      <c r="H504" s="251">
        <v>0.93700000000000006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7" t="s">
        <v>157</v>
      </c>
      <c r="AU504" s="257" t="s">
        <v>85</v>
      </c>
      <c r="AV504" s="15" t="s">
        <v>163</v>
      </c>
      <c r="AW504" s="15" t="s">
        <v>37</v>
      </c>
      <c r="AX504" s="15" t="s">
        <v>75</v>
      </c>
      <c r="AY504" s="257" t="s">
        <v>146</v>
      </c>
    </row>
    <row r="505" s="16" customFormat="1">
      <c r="A505" s="16"/>
      <c r="B505" s="258"/>
      <c r="C505" s="259"/>
      <c r="D505" s="227" t="s">
        <v>157</v>
      </c>
      <c r="E505" s="260" t="s">
        <v>19</v>
      </c>
      <c r="F505" s="261" t="s">
        <v>167</v>
      </c>
      <c r="G505" s="259"/>
      <c r="H505" s="262">
        <v>3.0840000000000001</v>
      </c>
      <c r="I505" s="263"/>
      <c r="J505" s="259"/>
      <c r="K505" s="259"/>
      <c r="L505" s="264"/>
      <c r="M505" s="265"/>
      <c r="N505" s="266"/>
      <c r="O505" s="266"/>
      <c r="P505" s="266"/>
      <c r="Q505" s="266"/>
      <c r="R505" s="266"/>
      <c r="S505" s="266"/>
      <c r="T505" s="267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68" t="s">
        <v>157</v>
      </c>
      <c r="AU505" s="268" t="s">
        <v>85</v>
      </c>
      <c r="AV505" s="16" t="s">
        <v>153</v>
      </c>
      <c r="AW505" s="16" t="s">
        <v>37</v>
      </c>
      <c r="AX505" s="16" t="s">
        <v>83</v>
      </c>
      <c r="AY505" s="268" t="s">
        <v>146</v>
      </c>
    </row>
    <row r="506" s="2" customFormat="1" ht="16.5" customHeight="1">
      <c r="A506" s="41"/>
      <c r="B506" s="42"/>
      <c r="C506" s="207" t="s">
        <v>488</v>
      </c>
      <c r="D506" s="207" t="s">
        <v>148</v>
      </c>
      <c r="E506" s="208" t="s">
        <v>489</v>
      </c>
      <c r="F506" s="209" t="s">
        <v>490</v>
      </c>
      <c r="G506" s="210" t="s">
        <v>232</v>
      </c>
      <c r="H506" s="211">
        <v>66.200000000000003</v>
      </c>
      <c r="I506" s="212"/>
      <c r="J506" s="213">
        <f>ROUND(I506*H506,2)</f>
        <v>0</v>
      </c>
      <c r="K506" s="209" t="s">
        <v>152</v>
      </c>
      <c r="L506" s="47"/>
      <c r="M506" s="214" t="s">
        <v>19</v>
      </c>
      <c r="N506" s="215" t="s">
        <v>46</v>
      </c>
      <c r="O506" s="87"/>
      <c r="P506" s="216">
        <f>O506*H506</f>
        <v>0</v>
      </c>
      <c r="Q506" s="216">
        <v>0.11</v>
      </c>
      <c r="R506" s="216">
        <f>Q506*H506</f>
        <v>7.282</v>
      </c>
      <c r="S506" s="216">
        <v>0</v>
      </c>
      <c r="T506" s="217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8" t="s">
        <v>153</v>
      </c>
      <c r="AT506" s="218" t="s">
        <v>148</v>
      </c>
      <c r="AU506" s="218" t="s">
        <v>85</v>
      </c>
      <c r="AY506" s="20" t="s">
        <v>146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20" t="s">
        <v>83</v>
      </c>
      <c r="BK506" s="219">
        <f>ROUND(I506*H506,2)</f>
        <v>0</v>
      </c>
      <c r="BL506" s="20" t="s">
        <v>153</v>
      </c>
      <c r="BM506" s="218" t="s">
        <v>491</v>
      </c>
    </row>
    <row r="507" s="2" customFormat="1">
      <c r="A507" s="41"/>
      <c r="B507" s="42"/>
      <c r="C507" s="43"/>
      <c r="D507" s="220" t="s">
        <v>155</v>
      </c>
      <c r="E507" s="43"/>
      <c r="F507" s="221" t="s">
        <v>492</v>
      </c>
      <c r="G507" s="43"/>
      <c r="H507" s="43"/>
      <c r="I507" s="222"/>
      <c r="J507" s="43"/>
      <c r="K507" s="43"/>
      <c r="L507" s="47"/>
      <c r="M507" s="223"/>
      <c r="N507" s="224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155</v>
      </c>
      <c r="AU507" s="20" t="s">
        <v>85</v>
      </c>
    </row>
    <row r="508" s="13" customFormat="1">
      <c r="A508" s="13"/>
      <c r="B508" s="225"/>
      <c r="C508" s="226"/>
      <c r="D508" s="227" t="s">
        <v>157</v>
      </c>
      <c r="E508" s="228" t="s">
        <v>19</v>
      </c>
      <c r="F508" s="229" t="s">
        <v>493</v>
      </c>
      <c r="G508" s="226"/>
      <c r="H508" s="228" t="s">
        <v>19</v>
      </c>
      <c r="I508" s="230"/>
      <c r="J508" s="226"/>
      <c r="K508" s="226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157</v>
      </c>
      <c r="AU508" s="235" t="s">
        <v>85</v>
      </c>
      <c r="AV508" s="13" t="s">
        <v>83</v>
      </c>
      <c r="AW508" s="13" t="s">
        <v>37</v>
      </c>
      <c r="AX508" s="13" t="s">
        <v>75</v>
      </c>
      <c r="AY508" s="235" t="s">
        <v>146</v>
      </c>
    </row>
    <row r="509" s="13" customFormat="1">
      <c r="A509" s="13"/>
      <c r="B509" s="225"/>
      <c r="C509" s="226"/>
      <c r="D509" s="227" t="s">
        <v>157</v>
      </c>
      <c r="E509" s="228" t="s">
        <v>19</v>
      </c>
      <c r="F509" s="229" t="s">
        <v>494</v>
      </c>
      <c r="G509" s="226"/>
      <c r="H509" s="228" t="s">
        <v>19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157</v>
      </c>
      <c r="AU509" s="235" t="s">
        <v>85</v>
      </c>
      <c r="AV509" s="13" t="s">
        <v>83</v>
      </c>
      <c r="AW509" s="13" t="s">
        <v>37</v>
      </c>
      <c r="AX509" s="13" t="s">
        <v>75</v>
      </c>
      <c r="AY509" s="235" t="s">
        <v>146</v>
      </c>
    </row>
    <row r="510" s="14" customFormat="1">
      <c r="A510" s="14"/>
      <c r="B510" s="236"/>
      <c r="C510" s="237"/>
      <c r="D510" s="227" t="s">
        <v>157</v>
      </c>
      <c r="E510" s="238" t="s">
        <v>19</v>
      </c>
      <c r="F510" s="239" t="s">
        <v>495</v>
      </c>
      <c r="G510" s="237"/>
      <c r="H510" s="240">
        <v>66.200000000000003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157</v>
      </c>
      <c r="AU510" s="246" t="s">
        <v>85</v>
      </c>
      <c r="AV510" s="14" t="s">
        <v>85</v>
      </c>
      <c r="AW510" s="14" t="s">
        <v>37</v>
      </c>
      <c r="AX510" s="14" t="s">
        <v>75</v>
      </c>
      <c r="AY510" s="246" t="s">
        <v>146</v>
      </c>
    </row>
    <row r="511" s="16" customFormat="1">
      <c r="A511" s="16"/>
      <c r="B511" s="258"/>
      <c r="C511" s="259"/>
      <c r="D511" s="227" t="s">
        <v>157</v>
      </c>
      <c r="E511" s="260" t="s">
        <v>19</v>
      </c>
      <c r="F511" s="261" t="s">
        <v>167</v>
      </c>
      <c r="G511" s="259"/>
      <c r="H511" s="262">
        <v>66.200000000000003</v>
      </c>
      <c r="I511" s="263"/>
      <c r="J511" s="259"/>
      <c r="K511" s="259"/>
      <c r="L511" s="264"/>
      <c r="M511" s="265"/>
      <c r="N511" s="266"/>
      <c r="O511" s="266"/>
      <c r="P511" s="266"/>
      <c r="Q511" s="266"/>
      <c r="R511" s="266"/>
      <c r="S511" s="266"/>
      <c r="T511" s="267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68" t="s">
        <v>157</v>
      </c>
      <c r="AU511" s="268" t="s">
        <v>85</v>
      </c>
      <c r="AV511" s="16" t="s">
        <v>153</v>
      </c>
      <c r="AW511" s="16" t="s">
        <v>37</v>
      </c>
      <c r="AX511" s="16" t="s">
        <v>83</v>
      </c>
      <c r="AY511" s="268" t="s">
        <v>146</v>
      </c>
    </row>
    <row r="512" s="2" customFormat="1" ht="24.15" customHeight="1">
      <c r="A512" s="41"/>
      <c r="B512" s="42"/>
      <c r="C512" s="207" t="s">
        <v>496</v>
      </c>
      <c r="D512" s="207" t="s">
        <v>148</v>
      </c>
      <c r="E512" s="208" t="s">
        <v>497</v>
      </c>
      <c r="F512" s="209" t="s">
        <v>498</v>
      </c>
      <c r="G512" s="210" t="s">
        <v>232</v>
      </c>
      <c r="H512" s="211">
        <v>62.600000000000001</v>
      </c>
      <c r="I512" s="212"/>
      <c r="J512" s="213">
        <f>ROUND(I512*H512,2)</f>
        <v>0</v>
      </c>
      <c r="K512" s="209" t="s">
        <v>152</v>
      </c>
      <c r="L512" s="47"/>
      <c r="M512" s="214" t="s">
        <v>19</v>
      </c>
      <c r="N512" s="215" t="s">
        <v>46</v>
      </c>
      <c r="O512" s="87"/>
      <c r="P512" s="216">
        <f>O512*H512</f>
        <v>0</v>
      </c>
      <c r="Q512" s="216">
        <v>0.010999999999999999</v>
      </c>
      <c r="R512" s="216">
        <f>Q512*H512</f>
        <v>0.68859999999999999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153</v>
      </c>
      <c r="AT512" s="218" t="s">
        <v>148</v>
      </c>
      <c r="AU512" s="218" t="s">
        <v>85</v>
      </c>
      <c r="AY512" s="20" t="s">
        <v>146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83</v>
      </c>
      <c r="BK512" s="219">
        <f>ROUND(I512*H512,2)</f>
        <v>0</v>
      </c>
      <c r="BL512" s="20" t="s">
        <v>153</v>
      </c>
      <c r="BM512" s="218" t="s">
        <v>499</v>
      </c>
    </row>
    <row r="513" s="2" customFormat="1">
      <c r="A513" s="41"/>
      <c r="B513" s="42"/>
      <c r="C513" s="43"/>
      <c r="D513" s="220" t="s">
        <v>155</v>
      </c>
      <c r="E513" s="43"/>
      <c r="F513" s="221" t="s">
        <v>500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155</v>
      </c>
      <c r="AU513" s="20" t="s">
        <v>85</v>
      </c>
    </row>
    <row r="514" s="13" customFormat="1">
      <c r="A514" s="13"/>
      <c r="B514" s="225"/>
      <c r="C514" s="226"/>
      <c r="D514" s="227" t="s">
        <v>157</v>
      </c>
      <c r="E514" s="228" t="s">
        <v>19</v>
      </c>
      <c r="F514" s="229" t="s">
        <v>501</v>
      </c>
      <c r="G514" s="226"/>
      <c r="H514" s="228" t="s">
        <v>19</v>
      </c>
      <c r="I514" s="230"/>
      <c r="J514" s="226"/>
      <c r="K514" s="226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157</v>
      </c>
      <c r="AU514" s="235" t="s">
        <v>85</v>
      </c>
      <c r="AV514" s="13" t="s">
        <v>83</v>
      </c>
      <c r="AW514" s="13" t="s">
        <v>37</v>
      </c>
      <c r="AX514" s="13" t="s">
        <v>75</v>
      </c>
      <c r="AY514" s="235" t="s">
        <v>146</v>
      </c>
    </row>
    <row r="515" s="13" customFormat="1">
      <c r="A515" s="13"/>
      <c r="B515" s="225"/>
      <c r="C515" s="226"/>
      <c r="D515" s="227" t="s">
        <v>157</v>
      </c>
      <c r="E515" s="228" t="s">
        <v>19</v>
      </c>
      <c r="F515" s="229" t="s">
        <v>502</v>
      </c>
      <c r="G515" s="226"/>
      <c r="H515" s="228" t="s">
        <v>19</v>
      </c>
      <c r="I515" s="230"/>
      <c r="J515" s="226"/>
      <c r="K515" s="226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157</v>
      </c>
      <c r="AU515" s="235" t="s">
        <v>85</v>
      </c>
      <c r="AV515" s="13" t="s">
        <v>83</v>
      </c>
      <c r="AW515" s="13" t="s">
        <v>37</v>
      </c>
      <c r="AX515" s="13" t="s">
        <v>75</v>
      </c>
      <c r="AY515" s="235" t="s">
        <v>146</v>
      </c>
    </row>
    <row r="516" s="14" customFormat="1">
      <c r="A516" s="14"/>
      <c r="B516" s="236"/>
      <c r="C516" s="237"/>
      <c r="D516" s="227" t="s">
        <v>157</v>
      </c>
      <c r="E516" s="238" t="s">
        <v>19</v>
      </c>
      <c r="F516" s="239" t="s">
        <v>503</v>
      </c>
      <c r="G516" s="237"/>
      <c r="H516" s="240">
        <v>24.399999999999999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157</v>
      </c>
      <c r="AU516" s="246" t="s">
        <v>85</v>
      </c>
      <c r="AV516" s="14" t="s">
        <v>85</v>
      </c>
      <c r="AW516" s="14" t="s">
        <v>37</v>
      </c>
      <c r="AX516" s="14" t="s">
        <v>75</v>
      </c>
      <c r="AY516" s="246" t="s">
        <v>146</v>
      </c>
    </row>
    <row r="517" s="15" customFormat="1">
      <c r="A517" s="15"/>
      <c r="B517" s="247"/>
      <c r="C517" s="248"/>
      <c r="D517" s="227" t="s">
        <v>157</v>
      </c>
      <c r="E517" s="249" t="s">
        <v>19</v>
      </c>
      <c r="F517" s="250" t="s">
        <v>162</v>
      </c>
      <c r="G517" s="248"/>
      <c r="H517" s="251">
        <v>24.399999999999999</v>
      </c>
      <c r="I517" s="252"/>
      <c r="J517" s="248"/>
      <c r="K517" s="248"/>
      <c r="L517" s="253"/>
      <c r="M517" s="254"/>
      <c r="N517" s="255"/>
      <c r="O517" s="255"/>
      <c r="P517" s="255"/>
      <c r="Q517" s="255"/>
      <c r="R517" s="255"/>
      <c r="S517" s="255"/>
      <c r="T517" s="25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57" t="s">
        <v>157</v>
      </c>
      <c r="AU517" s="257" t="s">
        <v>85</v>
      </c>
      <c r="AV517" s="15" t="s">
        <v>163</v>
      </c>
      <c r="AW517" s="15" t="s">
        <v>37</v>
      </c>
      <c r="AX517" s="15" t="s">
        <v>75</v>
      </c>
      <c r="AY517" s="257" t="s">
        <v>146</v>
      </c>
    </row>
    <row r="518" s="13" customFormat="1">
      <c r="A518" s="13"/>
      <c r="B518" s="225"/>
      <c r="C518" s="226"/>
      <c r="D518" s="227" t="s">
        <v>157</v>
      </c>
      <c r="E518" s="228" t="s">
        <v>19</v>
      </c>
      <c r="F518" s="229" t="s">
        <v>504</v>
      </c>
      <c r="G518" s="226"/>
      <c r="H518" s="228" t="s">
        <v>19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157</v>
      </c>
      <c r="AU518" s="235" t="s">
        <v>85</v>
      </c>
      <c r="AV518" s="13" t="s">
        <v>83</v>
      </c>
      <c r="AW518" s="13" t="s">
        <v>37</v>
      </c>
      <c r="AX518" s="13" t="s">
        <v>75</v>
      </c>
      <c r="AY518" s="235" t="s">
        <v>146</v>
      </c>
    </row>
    <row r="519" s="13" customFormat="1">
      <c r="A519" s="13"/>
      <c r="B519" s="225"/>
      <c r="C519" s="226"/>
      <c r="D519" s="227" t="s">
        <v>157</v>
      </c>
      <c r="E519" s="228" t="s">
        <v>19</v>
      </c>
      <c r="F519" s="229" t="s">
        <v>505</v>
      </c>
      <c r="G519" s="226"/>
      <c r="H519" s="228" t="s">
        <v>19</v>
      </c>
      <c r="I519" s="230"/>
      <c r="J519" s="226"/>
      <c r="K519" s="226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157</v>
      </c>
      <c r="AU519" s="235" t="s">
        <v>85</v>
      </c>
      <c r="AV519" s="13" t="s">
        <v>83</v>
      </c>
      <c r="AW519" s="13" t="s">
        <v>37</v>
      </c>
      <c r="AX519" s="13" t="s">
        <v>75</v>
      </c>
      <c r="AY519" s="235" t="s">
        <v>146</v>
      </c>
    </row>
    <row r="520" s="14" customFormat="1">
      <c r="A520" s="14"/>
      <c r="B520" s="236"/>
      <c r="C520" s="237"/>
      <c r="D520" s="227" t="s">
        <v>157</v>
      </c>
      <c r="E520" s="238" t="s">
        <v>19</v>
      </c>
      <c r="F520" s="239" t="s">
        <v>506</v>
      </c>
      <c r="G520" s="237"/>
      <c r="H520" s="240">
        <v>38.200000000000003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157</v>
      </c>
      <c r="AU520" s="246" t="s">
        <v>85</v>
      </c>
      <c r="AV520" s="14" t="s">
        <v>85</v>
      </c>
      <c r="AW520" s="14" t="s">
        <v>37</v>
      </c>
      <c r="AX520" s="14" t="s">
        <v>75</v>
      </c>
      <c r="AY520" s="246" t="s">
        <v>146</v>
      </c>
    </row>
    <row r="521" s="15" customFormat="1">
      <c r="A521" s="15"/>
      <c r="B521" s="247"/>
      <c r="C521" s="248"/>
      <c r="D521" s="227" t="s">
        <v>157</v>
      </c>
      <c r="E521" s="249" t="s">
        <v>19</v>
      </c>
      <c r="F521" s="250" t="s">
        <v>162</v>
      </c>
      <c r="G521" s="248"/>
      <c r="H521" s="251">
        <v>38.200000000000003</v>
      </c>
      <c r="I521" s="252"/>
      <c r="J521" s="248"/>
      <c r="K521" s="248"/>
      <c r="L521" s="253"/>
      <c r="M521" s="254"/>
      <c r="N521" s="255"/>
      <c r="O521" s="255"/>
      <c r="P521" s="255"/>
      <c r="Q521" s="255"/>
      <c r="R521" s="255"/>
      <c r="S521" s="255"/>
      <c r="T521" s="256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7" t="s">
        <v>157</v>
      </c>
      <c r="AU521" s="257" t="s">
        <v>85</v>
      </c>
      <c r="AV521" s="15" t="s">
        <v>163</v>
      </c>
      <c r="AW521" s="15" t="s">
        <v>37</v>
      </c>
      <c r="AX521" s="15" t="s">
        <v>75</v>
      </c>
      <c r="AY521" s="257" t="s">
        <v>146</v>
      </c>
    </row>
    <row r="522" s="16" customFormat="1">
      <c r="A522" s="16"/>
      <c r="B522" s="258"/>
      <c r="C522" s="259"/>
      <c r="D522" s="227" t="s">
        <v>157</v>
      </c>
      <c r="E522" s="260" t="s">
        <v>19</v>
      </c>
      <c r="F522" s="261" t="s">
        <v>167</v>
      </c>
      <c r="G522" s="259"/>
      <c r="H522" s="262">
        <v>62.600000000000001</v>
      </c>
      <c r="I522" s="263"/>
      <c r="J522" s="259"/>
      <c r="K522" s="259"/>
      <c r="L522" s="264"/>
      <c r="M522" s="265"/>
      <c r="N522" s="266"/>
      <c r="O522" s="266"/>
      <c r="P522" s="266"/>
      <c r="Q522" s="266"/>
      <c r="R522" s="266"/>
      <c r="S522" s="266"/>
      <c r="T522" s="267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268" t="s">
        <v>157</v>
      </c>
      <c r="AU522" s="268" t="s">
        <v>85</v>
      </c>
      <c r="AV522" s="16" t="s">
        <v>153</v>
      </c>
      <c r="AW522" s="16" t="s">
        <v>37</v>
      </c>
      <c r="AX522" s="16" t="s">
        <v>83</v>
      </c>
      <c r="AY522" s="268" t="s">
        <v>146</v>
      </c>
    </row>
    <row r="523" s="2" customFormat="1" ht="16.5" customHeight="1">
      <c r="A523" s="41"/>
      <c r="B523" s="42"/>
      <c r="C523" s="207" t="s">
        <v>507</v>
      </c>
      <c r="D523" s="207" t="s">
        <v>148</v>
      </c>
      <c r="E523" s="208" t="s">
        <v>508</v>
      </c>
      <c r="F523" s="209" t="s">
        <v>509</v>
      </c>
      <c r="G523" s="210" t="s">
        <v>232</v>
      </c>
      <c r="H523" s="211">
        <v>66.200000000000003</v>
      </c>
      <c r="I523" s="212"/>
      <c r="J523" s="213">
        <f>ROUND(I523*H523,2)</f>
        <v>0</v>
      </c>
      <c r="K523" s="209" t="s">
        <v>152</v>
      </c>
      <c r="L523" s="47"/>
      <c r="M523" s="214" t="s">
        <v>19</v>
      </c>
      <c r="N523" s="215" t="s">
        <v>46</v>
      </c>
      <c r="O523" s="87"/>
      <c r="P523" s="216">
        <f>O523*H523</f>
        <v>0</v>
      </c>
      <c r="Q523" s="216">
        <v>0</v>
      </c>
      <c r="R523" s="216">
        <f>Q523*H523</f>
        <v>0</v>
      </c>
      <c r="S523" s="216">
        <v>0</v>
      </c>
      <c r="T523" s="217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8" t="s">
        <v>153</v>
      </c>
      <c r="AT523" s="218" t="s">
        <v>148</v>
      </c>
      <c r="AU523" s="218" t="s">
        <v>85</v>
      </c>
      <c r="AY523" s="20" t="s">
        <v>146</v>
      </c>
      <c r="BE523" s="219">
        <f>IF(N523="základní",J523,0)</f>
        <v>0</v>
      </c>
      <c r="BF523" s="219">
        <f>IF(N523="snížená",J523,0)</f>
        <v>0</v>
      </c>
      <c r="BG523" s="219">
        <f>IF(N523="zákl. přenesená",J523,0)</f>
        <v>0</v>
      </c>
      <c r="BH523" s="219">
        <f>IF(N523="sníž. přenesená",J523,0)</f>
        <v>0</v>
      </c>
      <c r="BI523" s="219">
        <f>IF(N523="nulová",J523,0)</f>
        <v>0</v>
      </c>
      <c r="BJ523" s="20" t="s">
        <v>83</v>
      </c>
      <c r="BK523" s="219">
        <f>ROUND(I523*H523,2)</f>
        <v>0</v>
      </c>
      <c r="BL523" s="20" t="s">
        <v>153</v>
      </c>
      <c r="BM523" s="218" t="s">
        <v>510</v>
      </c>
    </row>
    <row r="524" s="2" customFormat="1">
      <c r="A524" s="41"/>
      <c r="B524" s="42"/>
      <c r="C524" s="43"/>
      <c r="D524" s="220" t="s">
        <v>155</v>
      </c>
      <c r="E524" s="43"/>
      <c r="F524" s="221" t="s">
        <v>511</v>
      </c>
      <c r="G524" s="43"/>
      <c r="H524" s="43"/>
      <c r="I524" s="222"/>
      <c r="J524" s="43"/>
      <c r="K524" s="43"/>
      <c r="L524" s="47"/>
      <c r="M524" s="223"/>
      <c r="N524" s="22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155</v>
      </c>
      <c r="AU524" s="20" t="s">
        <v>85</v>
      </c>
    </row>
    <row r="525" s="13" customFormat="1">
      <c r="A525" s="13"/>
      <c r="B525" s="225"/>
      <c r="C525" s="226"/>
      <c r="D525" s="227" t="s">
        <v>157</v>
      </c>
      <c r="E525" s="228" t="s">
        <v>19</v>
      </c>
      <c r="F525" s="229" t="s">
        <v>493</v>
      </c>
      <c r="G525" s="226"/>
      <c r="H525" s="228" t="s">
        <v>19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157</v>
      </c>
      <c r="AU525" s="235" t="s">
        <v>85</v>
      </c>
      <c r="AV525" s="13" t="s">
        <v>83</v>
      </c>
      <c r="AW525" s="13" t="s">
        <v>37</v>
      </c>
      <c r="AX525" s="13" t="s">
        <v>75</v>
      </c>
      <c r="AY525" s="235" t="s">
        <v>146</v>
      </c>
    </row>
    <row r="526" s="13" customFormat="1">
      <c r="A526" s="13"/>
      <c r="B526" s="225"/>
      <c r="C526" s="226"/>
      <c r="D526" s="227" t="s">
        <v>157</v>
      </c>
      <c r="E526" s="228" t="s">
        <v>19</v>
      </c>
      <c r="F526" s="229" t="s">
        <v>494</v>
      </c>
      <c r="G526" s="226"/>
      <c r="H526" s="228" t="s">
        <v>19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157</v>
      </c>
      <c r="AU526" s="235" t="s">
        <v>85</v>
      </c>
      <c r="AV526" s="13" t="s">
        <v>83</v>
      </c>
      <c r="AW526" s="13" t="s">
        <v>37</v>
      </c>
      <c r="AX526" s="13" t="s">
        <v>75</v>
      </c>
      <c r="AY526" s="235" t="s">
        <v>146</v>
      </c>
    </row>
    <row r="527" s="14" customFormat="1">
      <c r="A527" s="14"/>
      <c r="B527" s="236"/>
      <c r="C527" s="237"/>
      <c r="D527" s="227" t="s">
        <v>157</v>
      </c>
      <c r="E527" s="238" t="s">
        <v>19</v>
      </c>
      <c r="F527" s="239" t="s">
        <v>495</v>
      </c>
      <c r="G527" s="237"/>
      <c r="H527" s="240">
        <v>66.200000000000003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157</v>
      </c>
      <c r="AU527" s="246" t="s">
        <v>85</v>
      </c>
      <c r="AV527" s="14" t="s">
        <v>85</v>
      </c>
      <c r="AW527" s="14" t="s">
        <v>37</v>
      </c>
      <c r="AX527" s="14" t="s">
        <v>75</v>
      </c>
      <c r="AY527" s="246" t="s">
        <v>146</v>
      </c>
    </row>
    <row r="528" s="16" customFormat="1">
      <c r="A528" s="16"/>
      <c r="B528" s="258"/>
      <c r="C528" s="259"/>
      <c r="D528" s="227" t="s">
        <v>157</v>
      </c>
      <c r="E528" s="260" t="s">
        <v>19</v>
      </c>
      <c r="F528" s="261" t="s">
        <v>167</v>
      </c>
      <c r="G528" s="259"/>
      <c r="H528" s="262">
        <v>66.200000000000003</v>
      </c>
      <c r="I528" s="263"/>
      <c r="J528" s="259"/>
      <c r="K528" s="259"/>
      <c r="L528" s="264"/>
      <c r="M528" s="265"/>
      <c r="N528" s="266"/>
      <c r="O528" s="266"/>
      <c r="P528" s="266"/>
      <c r="Q528" s="266"/>
      <c r="R528" s="266"/>
      <c r="S528" s="266"/>
      <c r="T528" s="267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68" t="s">
        <v>157</v>
      </c>
      <c r="AU528" s="268" t="s">
        <v>85</v>
      </c>
      <c r="AV528" s="16" t="s">
        <v>153</v>
      </c>
      <c r="AW528" s="16" t="s">
        <v>37</v>
      </c>
      <c r="AX528" s="16" t="s">
        <v>83</v>
      </c>
      <c r="AY528" s="268" t="s">
        <v>146</v>
      </c>
    </row>
    <row r="529" s="2" customFormat="1" ht="16.5" customHeight="1">
      <c r="A529" s="41"/>
      <c r="B529" s="42"/>
      <c r="C529" s="207" t="s">
        <v>512</v>
      </c>
      <c r="D529" s="207" t="s">
        <v>148</v>
      </c>
      <c r="E529" s="208" t="s">
        <v>513</v>
      </c>
      <c r="F529" s="209" t="s">
        <v>514</v>
      </c>
      <c r="G529" s="210" t="s">
        <v>151</v>
      </c>
      <c r="H529" s="211">
        <v>12.901</v>
      </c>
      <c r="I529" s="212"/>
      <c r="J529" s="213">
        <f>ROUND(I529*H529,2)</f>
        <v>0</v>
      </c>
      <c r="K529" s="209" t="s">
        <v>152</v>
      </c>
      <c r="L529" s="47"/>
      <c r="M529" s="214" t="s">
        <v>19</v>
      </c>
      <c r="N529" s="215" t="s">
        <v>46</v>
      </c>
      <c r="O529" s="87"/>
      <c r="P529" s="216">
        <f>O529*H529</f>
        <v>0</v>
      </c>
      <c r="Q529" s="216">
        <v>1.98</v>
      </c>
      <c r="R529" s="216">
        <f>Q529*H529</f>
        <v>25.543979999999998</v>
      </c>
      <c r="S529" s="216">
        <v>0</v>
      </c>
      <c r="T529" s="217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8" t="s">
        <v>153</v>
      </c>
      <c r="AT529" s="218" t="s">
        <v>148</v>
      </c>
      <c r="AU529" s="218" t="s">
        <v>85</v>
      </c>
      <c r="AY529" s="20" t="s">
        <v>146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20" t="s">
        <v>83</v>
      </c>
      <c r="BK529" s="219">
        <f>ROUND(I529*H529,2)</f>
        <v>0</v>
      </c>
      <c r="BL529" s="20" t="s">
        <v>153</v>
      </c>
      <c r="BM529" s="218" t="s">
        <v>515</v>
      </c>
    </row>
    <row r="530" s="2" customFormat="1">
      <c r="A530" s="41"/>
      <c r="B530" s="42"/>
      <c r="C530" s="43"/>
      <c r="D530" s="220" t="s">
        <v>155</v>
      </c>
      <c r="E530" s="43"/>
      <c r="F530" s="221" t="s">
        <v>516</v>
      </c>
      <c r="G530" s="43"/>
      <c r="H530" s="43"/>
      <c r="I530" s="222"/>
      <c r="J530" s="43"/>
      <c r="K530" s="43"/>
      <c r="L530" s="47"/>
      <c r="M530" s="223"/>
      <c r="N530" s="224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155</v>
      </c>
      <c r="AU530" s="20" t="s">
        <v>85</v>
      </c>
    </row>
    <row r="531" s="13" customFormat="1">
      <c r="A531" s="13"/>
      <c r="B531" s="225"/>
      <c r="C531" s="226"/>
      <c r="D531" s="227" t="s">
        <v>157</v>
      </c>
      <c r="E531" s="228" t="s">
        <v>19</v>
      </c>
      <c r="F531" s="229" t="s">
        <v>158</v>
      </c>
      <c r="G531" s="226"/>
      <c r="H531" s="228" t="s">
        <v>19</v>
      </c>
      <c r="I531" s="230"/>
      <c r="J531" s="226"/>
      <c r="K531" s="226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157</v>
      </c>
      <c r="AU531" s="235" t="s">
        <v>85</v>
      </c>
      <c r="AV531" s="13" t="s">
        <v>83</v>
      </c>
      <c r="AW531" s="13" t="s">
        <v>37</v>
      </c>
      <c r="AX531" s="13" t="s">
        <v>75</v>
      </c>
      <c r="AY531" s="235" t="s">
        <v>146</v>
      </c>
    </row>
    <row r="532" s="13" customFormat="1">
      <c r="A532" s="13"/>
      <c r="B532" s="225"/>
      <c r="C532" s="226"/>
      <c r="D532" s="227" t="s">
        <v>157</v>
      </c>
      <c r="E532" s="228" t="s">
        <v>19</v>
      </c>
      <c r="F532" s="229" t="s">
        <v>448</v>
      </c>
      <c r="G532" s="226"/>
      <c r="H532" s="228" t="s">
        <v>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157</v>
      </c>
      <c r="AU532" s="235" t="s">
        <v>85</v>
      </c>
      <c r="AV532" s="13" t="s">
        <v>83</v>
      </c>
      <c r="AW532" s="13" t="s">
        <v>37</v>
      </c>
      <c r="AX532" s="13" t="s">
        <v>75</v>
      </c>
      <c r="AY532" s="235" t="s">
        <v>146</v>
      </c>
    </row>
    <row r="533" s="14" customFormat="1">
      <c r="A533" s="14"/>
      <c r="B533" s="236"/>
      <c r="C533" s="237"/>
      <c r="D533" s="227" t="s">
        <v>157</v>
      </c>
      <c r="E533" s="238" t="s">
        <v>19</v>
      </c>
      <c r="F533" s="239" t="s">
        <v>160</v>
      </c>
      <c r="G533" s="237"/>
      <c r="H533" s="240">
        <v>4.1699999999999999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157</v>
      </c>
      <c r="AU533" s="246" t="s">
        <v>85</v>
      </c>
      <c r="AV533" s="14" t="s">
        <v>85</v>
      </c>
      <c r="AW533" s="14" t="s">
        <v>37</v>
      </c>
      <c r="AX533" s="14" t="s">
        <v>75</v>
      </c>
      <c r="AY533" s="246" t="s">
        <v>146</v>
      </c>
    </row>
    <row r="534" s="14" customFormat="1">
      <c r="A534" s="14"/>
      <c r="B534" s="236"/>
      <c r="C534" s="237"/>
      <c r="D534" s="227" t="s">
        <v>157</v>
      </c>
      <c r="E534" s="238" t="s">
        <v>19</v>
      </c>
      <c r="F534" s="239" t="s">
        <v>161</v>
      </c>
      <c r="G534" s="237"/>
      <c r="H534" s="240">
        <v>7.1500000000000004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157</v>
      </c>
      <c r="AU534" s="246" t="s">
        <v>85</v>
      </c>
      <c r="AV534" s="14" t="s">
        <v>85</v>
      </c>
      <c r="AW534" s="14" t="s">
        <v>37</v>
      </c>
      <c r="AX534" s="14" t="s">
        <v>75</v>
      </c>
      <c r="AY534" s="246" t="s">
        <v>146</v>
      </c>
    </row>
    <row r="535" s="15" customFormat="1">
      <c r="A535" s="15"/>
      <c r="B535" s="247"/>
      <c r="C535" s="248"/>
      <c r="D535" s="227" t="s">
        <v>157</v>
      </c>
      <c r="E535" s="249" t="s">
        <v>19</v>
      </c>
      <c r="F535" s="250" t="s">
        <v>162</v>
      </c>
      <c r="G535" s="248"/>
      <c r="H535" s="251">
        <v>11.32</v>
      </c>
      <c r="I535" s="252"/>
      <c r="J535" s="248"/>
      <c r="K535" s="248"/>
      <c r="L535" s="253"/>
      <c r="M535" s="254"/>
      <c r="N535" s="255"/>
      <c r="O535" s="255"/>
      <c r="P535" s="255"/>
      <c r="Q535" s="255"/>
      <c r="R535" s="255"/>
      <c r="S535" s="255"/>
      <c r="T535" s="256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7" t="s">
        <v>157</v>
      </c>
      <c r="AU535" s="257" t="s">
        <v>85</v>
      </c>
      <c r="AV535" s="15" t="s">
        <v>163</v>
      </c>
      <c r="AW535" s="15" t="s">
        <v>37</v>
      </c>
      <c r="AX535" s="15" t="s">
        <v>75</v>
      </c>
      <c r="AY535" s="257" t="s">
        <v>146</v>
      </c>
    </row>
    <row r="536" s="13" customFormat="1">
      <c r="A536" s="13"/>
      <c r="B536" s="225"/>
      <c r="C536" s="226"/>
      <c r="D536" s="227" t="s">
        <v>157</v>
      </c>
      <c r="E536" s="228" t="s">
        <v>19</v>
      </c>
      <c r="F536" s="229" t="s">
        <v>164</v>
      </c>
      <c r="G536" s="226"/>
      <c r="H536" s="228" t="s">
        <v>19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157</v>
      </c>
      <c r="AU536" s="235" t="s">
        <v>85</v>
      </c>
      <c r="AV536" s="13" t="s">
        <v>83</v>
      </c>
      <c r="AW536" s="13" t="s">
        <v>37</v>
      </c>
      <c r="AX536" s="13" t="s">
        <v>75</v>
      </c>
      <c r="AY536" s="235" t="s">
        <v>146</v>
      </c>
    </row>
    <row r="537" s="13" customFormat="1">
      <c r="A537" s="13"/>
      <c r="B537" s="225"/>
      <c r="C537" s="226"/>
      <c r="D537" s="227" t="s">
        <v>157</v>
      </c>
      <c r="E537" s="228" t="s">
        <v>19</v>
      </c>
      <c r="F537" s="229" t="s">
        <v>517</v>
      </c>
      <c r="G537" s="226"/>
      <c r="H537" s="228" t="s">
        <v>19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157</v>
      </c>
      <c r="AU537" s="235" t="s">
        <v>85</v>
      </c>
      <c r="AV537" s="13" t="s">
        <v>83</v>
      </c>
      <c r="AW537" s="13" t="s">
        <v>37</v>
      </c>
      <c r="AX537" s="13" t="s">
        <v>75</v>
      </c>
      <c r="AY537" s="235" t="s">
        <v>146</v>
      </c>
    </row>
    <row r="538" s="14" customFormat="1">
      <c r="A538" s="14"/>
      <c r="B538" s="236"/>
      <c r="C538" s="237"/>
      <c r="D538" s="227" t="s">
        <v>157</v>
      </c>
      <c r="E538" s="238" t="s">
        <v>19</v>
      </c>
      <c r="F538" s="239" t="s">
        <v>518</v>
      </c>
      <c r="G538" s="237"/>
      <c r="H538" s="240">
        <v>1.581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157</v>
      </c>
      <c r="AU538" s="246" t="s">
        <v>85</v>
      </c>
      <c r="AV538" s="14" t="s">
        <v>85</v>
      </c>
      <c r="AW538" s="14" t="s">
        <v>37</v>
      </c>
      <c r="AX538" s="14" t="s">
        <v>75</v>
      </c>
      <c r="AY538" s="246" t="s">
        <v>146</v>
      </c>
    </row>
    <row r="539" s="15" customFormat="1">
      <c r="A539" s="15"/>
      <c r="B539" s="247"/>
      <c r="C539" s="248"/>
      <c r="D539" s="227" t="s">
        <v>157</v>
      </c>
      <c r="E539" s="249" t="s">
        <v>19</v>
      </c>
      <c r="F539" s="250" t="s">
        <v>162</v>
      </c>
      <c r="G539" s="248"/>
      <c r="H539" s="251">
        <v>1.581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7" t="s">
        <v>157</v>
      </c>
      <c r="AU539" s="257" t="s">
        <v>85</v>
      </c>
      <c r="AV539" s="15" t="s">
        <v>163</v>
      </c>
      <c r="AW539" s="15" t="s">
        <v>37</v>
      </c>
      <c r="AX539" s="15" t="s">
        <v>75</v>
      </c>
      <c r="AY539" s="257" t="s">
        <v>146</v>
      </c>
    </row>
    <row r="540" s="16" customFormat="1">
      <c r="A540" s="16"/>
      <c r="B540" s="258"/>
      <c r="C540" s="259"/>
      <c r="D540" s="227" t="s">
        <v>157</v>
      </c>
      <c r="E540" s="260" t="s">
        <v>19</v>
      </c>
      <c r="F540" s="261" t="s">
        <v>167</v>
      </c>
      <c r="G540" s="259"/>
      <c r="H540" s="262">
        <v>12.901</v>
      </c>
      <c r="I540" s="263"/>
      <c r="J540" s="259"/>
      <c r="K540" s="259"/>
      <c r="L540" s="264"/>
      <c r="M540" s="265"/>
      <c r="N540" s="266"/>
      <c r="O540" s="266"/>
      <c r="P540" s="266"/>
      <c r="Q540" s="266"/>
      <c r="R540" s="266"/>
      <c r="S540" s="266"/>
      <c r="T540" s="267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68" t="s">
        <v>157</v>
      </c>
      <c r="AU540" s="268" t="s">
        <v>85</v>
      </c>
      <c r="AV540" s="16" t="s">
        <v>153</v>
      </c>
      <c r="AW540" s="16" t="s">
        <v>37</v>
      </c>
      <c r="AX540" s="16" t="s">
        <v>83</v>
      </c>
      <c r="AY540" s="268" t="s">
        <v>146</v>
      </c>
    </row>
    <row r="541" s="2" customFormat="1" ht="24.15" customHeight="1">
      <c r="A541" s="41"/>
      <c r="B541" s="42"/>
      <c r="C541" s="207" t="s">
        <v>519</v>
      </c>
      <c r="D541" s="207" t="s">
        <v>148</v>
      </c>
      <c r="E541" s="208" t="s">
        <v>520</v>
      </c>
      <c r="F541" s="209" t="s">
        <v>521</v>
      </c>
      <c r="G541" s="210" t="s">
        <v>232</v>
      </c>
      <c r="H541" s="211">
        <v>122.49500000000001</v>
      </c>
      <c r="I541" s="212"/>
      <c r="J541" s="213">
        <f>ROUND(I541*H541,2)</f>
        <v>0</v>
      </c>
      <c r="K541" s="209" t="s">
        <v>152</v>
      </c>
      <c r="L541" s="47"/>
      <c r="M541" s="214" t="s">
        <v>19</v>
      </c>
      <c r="N541" s="215" t="s">
        <v>46</v>
      </c>
      <c r="O541" s="87"/>
      <c r="P541" s="216">
        <f>O541*H541</f>
        <v>0</v>
      </c>
      <c r="Q541" s="216">
        <v>0.31130000000000002</v>
      </c>
      <c r="R541" s="216">
        <f>Q541*H541</f>
        <v>38.132693500000002</v>
      </c>
      <c r="S541" s="216">
        <v>0</v>
      </c>
      <c r="T541" s="21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153</v>
      </c>
      <c r="AT541" s="218" t="s">
        <v>148</v>
      </c>
      <c r="AU541" s="218" t="s">
        <v>85</v>
      </c>
      <c r="AY541" s="20" t="s">
        <v>146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20" t="s">
        <v>83</v>
      </c>
      <c r="BK541" s="219">
        <f>ROUND(I541*H541,2)</f>
        <v>0</v>
      </c>
      <c r="BL541" s="20" t="s">
        <v>153</v>
      </c>
      <c r="BM541" s="218" t="s">
        <v>522</v>
      </c>
    </row>
    <row r="542" s="2" customFormat="1">
      <c r="A542" s="41"/>
      <c r="B542" s="42"/>
      <c r="C542" s="43"/>
      <c r="D542" s="220" t="s">
        <v>155</v>
      </c>
      <c r="E542" s="43"/>
      <c r="F542" s="221" t="s">
        <v>523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155</v>
      </c>
      <c r="AU542" s="20" t="s">
        <v>85</v>
      </c>
    </row>
    <row r="543" s="2" customFormat="1" ht="16.5" customHeight="1">
      <c r="A543" s="41"/>
      <c r="B543" s="42"/>
      <c r="C543" s="207" t="s">
        <v>524</v>
      </c>
      <c r="D543" s="207" t="s">
        <v>148</v>
      </c>
      <c r="E543" s="208" t="s">
        <v>525</v>
      </c>
      <c r="F543" s="209" t="s">
        <v>526</v>
      </c>
      <c r="G543" s="210" t="s">
        <v>256</v>
      </c>
      <c r="H543" s="211">
        <v>1</v>
      </c>
      <c r="I543" s="212"/>
      <c r="J543" s="213">
        <f>ROUND(I543*H543,2)</f>
        <v>0</v>
      </c>
      <c r="K543" s="209" t="s">
        <v>152</v>
      </c>
      <c r="L543" s="47"/>
      <c r="M543" s="214" t="s">
        <v>19</v>
      </c>
      <c r="N543" s="215" t="s">
        <v>46</v>
      </c>
      <c r="O543" s="87"/>
      <c r="P543" s="216">
        <f>O543*H543</f>
        <v>0</v>
      </c>
      <c r="Q543" s="216">
        <v>0</v>
      </c>
      <c r="R543" s="216">
        <f>Q543*H543</f>
        <v>0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153</v>
      </c>
      <c r="AT543" s="218" t="s">
        <v>148</v>
      </c>
      <c r="AU543" s="218" t="s">
        <v>85</v>
      </c>
      <c r="AY543" s="20" t="s">
        <v>146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83</v>
      </c>
      <c r="BK543" s="219">
        <f>ROUND(I543*H543,2)</f>
        <v>0</v>
      </c>
      <c r="BL543" s="20" t="s">
        <v>153</v>
      </c>
      <c r="BM543" s="218" t="s">
        <v>527</v>
      </c>
    </row>
    <row r="544" s="2" customFormat="1">
      <c r="A544" s="41"/>
      <c r="B544" s="42"/>
      <c r="C544" s="43"/>
      <c r="D544" s="220" t="s">
        <v>155</v>
      </c>
      <c r="E544" s="43"/>
      <c r="F544" s="221" t="s">
        <v>528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155</v>
      </c>
      <c r="AU544" s="20" t="s">
        <v>85</v>
      </c>
    </row>
    <row r="545" s="13" customFormat="1">
      <c r="A545" s="13"/>
      <c r="B545" s="225"/>
      <c r="C545" s="226"/>
      <c r="D545" s="227" t="s">
        <v>157</v>
      </c>
      <c r="E545" s="228" t="s">
        <v>19</v>
      </c>
      <c r="F545" s="229" t="s">
        <v>529</v>
      </c>
      <c r="G545" s="226"/>
      <c r="H545" s="228" t="s">
        <v>19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157</v>
      </c>
      <c r="AU545" s="235" t="s">
        <v>85</v>
      </c>
      <c r="AV545" s="13" t="s">
        <v>83</v>
      </c>
      <c r="AW545" s="13" t="s">
        <v>37</v>
      </c>
      <c r="AX545" s="13" t="s">
        <v>75</v>
      </c>
      <c r="AY545" s="235" t="s">
        <v>146</v>
      </c>
    </row>
    <row r="546" s="14" customFormat="1">
      <c r="A546" s="14"/>
      <c r="B546" s="236"/>
      <c r="C546" s="237"/>
      <c r="D546" s="227" t="s">
        <v>157</v>
      </c>
      <c r="E546" s="238" t="s">
        <v>19</v>
      </c>
      <c r="F546" s="239" t="s">
        <v>83</v>
      </c>
      <c r="G546" s="237"/>
      <c r="H546" s="240">
        <v>1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157</v>
      </c>
      <c r="AU546" s="246" t="s">
        <v>85</v>
      </c>
      <c r="AV546" s="14" t="s">
        <v>85</v>
      </c>
      <c r="AW546" s="14" t="s">
        <v>37</v>
      </c>
      <c r="AX546" s="14" t="s">
        <v>75</v>
      </c>
      <c r="AY546" s="246" t="s">
        <v>146</v>
      </c>
    </row>
    <row r="547" s="16" customFormat="1">
      <c r="A547" s="16"/>
      <c r="B547" s="258"/>
      <c r="C547" s="259"/>
      <c r="D547" s="227" t="s">
        <v>157</v>
      </c>
      <c r="E547" s="260" t="s">
        <v>19</v>
      </c>
      <c r="F547" s="261" t="s">
        <v>167</v>
      </c>
      <c r="G547" s="259"/>
      <c r="H547" s="262">
        <v>1</v>
      </c>
      <c r="I547" s="263"/>
      <c r="J547" s="259"/>
      <c r="K547" s="259"/>
      <c r="L547" s="264"/>
      <c r="M547" s="265"/>
      <c r="N547" s="266"/>
      <c r="O547" s="266"/>
      <c r="P547" s="266"/>
      <c r="Q547" s="266"/>
      <c r="R547" s="266"/>
      <c r="S547" s="266"/>
      <c r="T547" s="267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68" t="s">
        <v>157</v>
      </c>
      <c r="AU547" s="268" t="s">
        <v>85</v>
      </c>
      <c r="AV547" s="16" t="s">
        <v>153</v>
      </c>
      <c r="AW547" s="16" t="s">
        <v>37</v>
      </c>
      <c r="AX547" s="16" t="s">
        <v>83</v>
      </c>
      <c r="AY547" s="268" t="s">
        <v>146</v>
      </c>
    </row>
    <row r="548" s="2" customFormat="1" ht="16.5" customHeight="1">
      <c r="A548" s="41"/>
      <c r="B548" s="42"/>
      <c r="C548" s="269" t="s">
        <v>530</v>
      </c>
      <c r="D548" s="269" t="s">
        <v>224</v>
      </c>
      <c r="E548" s="270" t="s">
        <v>531</v>
      </c>
      <c r="F548" s="271" t="s">
        <v>532</v>
      </c>
      <c r="G548" s="272" t="s">
        <v>256</v>
      </c>
      <c r="H548" s="273">
        <v>1</v>
      </c>
      <c r="I548" s="274"/>
      <c r="J548" s="275">
        <f>ROUND(I548*H548,2)</f>
        <v>0</v>
      </c>
      <c r="K548" s="271" t="s">
        <v>152</v>
      </c>
      <c r="L548" s="276"/>
      <c r="M548" s="277" t="s">
        <v>19</v>
      </c>
      <c r="N548" s="278" t="s">
        <v>46</v>
      </c>
      <c r="O548" s="87"/>
      <c r="P548" s="216">
        <f>O548*H548</f>
        <v>0</v>
      </c>
      <c r="Q548" s="216">
        <v>0.00012</v>
      </c>
      <c r="R548" s="216">
        <f>Q548*H548</f>
        <v>0.00012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209</v>
      </c>
      <c r="AT548" s="218" t="s">
        <v>224</v>
      </c>
      <c r="AU548" s="218" t="s">
        <v>85</v>
      </c>
      <c r="AY548" s="20" t="s">
        <v>146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20" t="s">
        <v>83</v>
      </c>
      <c r="BK548" s="219">
        <f>ROUND(I548*H548,2)</f>
        <v>0</v>
      </c>
      <c r="BL548" s="20" t="s">
        <v>153</v>
      </c>
      <c r="BM548" s="218" t="s">
        <v>533</v>
      </c>
    </row>
    <row r="549" s="12" customFormat="1" ht="22.8" customHeight="1">
      <c r="A549" s="12"/>
      <c r="B549" s="191"/>
      <c r="C549" s="192"/>
      <c r="D549" s="193" t="s">
        <v>74</v>
      </c>
      <c r="E549" s="205" t="s">
        <v>216</v>
      </c>
      <c r="F549" s="205" t="s">
        <v>534</v>
      </c>
      <c r="G549" s="192"/>
      <c r="H549" s="192"/>
      <c r="I549" s="195"/>
      <c r="J549" s="206">
        <f>BK549</f>
        <v>0</v>
      </c>
      <c r="K549" s="192"/>
      <c r="L549" s="197"/>
      <c r="M549" s="198"/>
      <c r="N549" s="199"/>
      <c r="O549" s="199"/>
      <c r="P549" s="200">
        <f>SUM(P550:P639)</f>
        <v>0</v>
      </c>
      <c r="Q549" s="199"/>
      <c r="R549" s="200">
        <f>SUM(R550:R639)</f>
        <v>0.035264150000000001</v>
      </c>
      <c r="S549" s="199"/>
      <c r="T549" s="201">
        <f>SUM(T550:T639)</f>
        <v>72.870396000000014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2" t="s">
        <v>83</v>
      </c>
      <c r="AT549" s="203" t="s">
        <v>74</v>
      </c>
      <c r="AU549" s="203" t="s">
        <v>83</v>
      </c>
      <c r="AY549" s="202" t="s">
        <v>146</v>
      </c>
      <c r="BK549" s="204">
        <f>SUM(BK550:BK639)</f>
        <v>0</v>
      </c>
    </row>
    <row r="550" s="2" customFormat="1" ht="24.15" customHeight="1">
      <c r="A550" s="41"/>
      <c r="B550" s="42"/>
      <c r="C550" s="207" t="s">
        <v>535</v>
      </c>
      <c r="D550" s="207" t="s">
        <v>148</v>
      </c>
      <c r="E550" s="208" t="s">
        <v>536</v>
      </c>
      <c r="F550" s="209" t="s">
        <v>537</v>
      </c>
      <c r="G550" s="210" t="s">
        <v>232</v>
      </c>
      <c r="H550" s="211">
        <v>122.49500000000001</v>
      </c>
      <c r="I550" s="212"/>
      <c r="J550" s="213">
        <f>ROUND(I550*H550,2)</f>
        <v>0</v>
      </c>
      <c r="K550" s="209" t="s">
        <v>152</v>
      </c>
      <c r="L550" s="47"/>
      <c r="M550" s="214" t="s">
        <v>19</v>
      </c>
      <c r="N550" s="215" t="s">
        <v>46</v>
      </c>
      <c r="O550" s="87"/>
      <c r="P550" s="216">
        <f>O550*H550</f>
        <v>0</v>
      </c>
      <c r="Q550" s="216">
        <v>0.00012999999999999999</v>
      </c>
      <c r="R550" s="216">
        <f>Q550*H550</f>
        <v>0.01592435</v>
      </c>
      <c r="S550" s="216">
        <v>0</v>
      </c>
      <c r="T550" s="21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8" t="s">
        <v>153</v>
      </c>
      <c r="AT550" s="218" t="s">
        <v>148</v>
      </c>
      <c r="AU550" s="218" t="s">
        <v>85</v>
      </c>
      <c r="AY550" s="20" t="s">
        <v>146</v>
      </c>
      <c r="BE550" s="219">
        <f>IF(N550="základní",J550,0)</f>
        <v>0</v>
      </c>
      <c r="BF550" s="219">
        <f>IF(N550="snížená",J550,0)</f>
        <v>0</v>
      </c>
      <c r="BG550" s="219">
        <f>IF(N550="zákl. přenesená",J550,0)</f>
        <v>0</v>
      </c>
      <c r="BH550" s="219">
        <f>IF(N550="sníž. přenesená",J550,0)</f>
        <v>0</v>
      </c>
      <c r="BI550" s="219">
        <f>IF(N550="nulová",J550,0)</f>
        <v>0</v>
      </c>
      <c r="BJ550" s="20" t="s">
        <v>83</v>
      </c>
      <c r="BK550" s="219">
        <f>ROUND(I550*H550,2)</f>
        <v>0</v>
      </c>
      <c r="BL550" s="20" t="s">
        <v>153</v>
      </c>
      <c r="BM550" s="218" t="s">
        <v>538</v>
      </c>
    </row>
    <row r="551" s="2" customFormat="1">
      <c r="A551" s="41"/>
      <c r="B551" s="42"/>
      <c r="C551" s="43"/>
      <c r="D551" s="220" t="s">
        <v>155</v>
      </c>
      <c r="E551" s="43"/>
      <c r="F551" s="221" t="s">
        <v>539</v>
      </c>
      <c r="G551" s="43"/>
      <c r="H551" s="43"/>
      <c r="I551" s="222"/>
      <c r="J551" s="43"/>
      <c r="K551" s="43"/>
      <c r="L551" s="47"/>
      <c r="M551" s="223"/>
      <c r="N551" s="22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155</v>
      </c>
      <c r="AU551" s="20" t="s">
        <v>85</v>
      </c>
    </row>
    <row r="552" s="13" customFormat="1">
      <c r="A552" s="13"/>
      <c r="B552" s="225"/>
      <c r="C552" s="226"/>
      <c r="D552" s="227" t="s">
        <v>157</v>
      </c>
      <c r="E552" s="228" t="s">
        <v>19</v>
      </c>
      <c r="F552" s="229" t="s">
        <v>158</v>
      </c>
      <c r="G552" s="226"/>
      <c r="H552" s="228" t="s">
        <v>19</v>
      </c>
      <c r="I552" s="230"/>
      <c r="J552" s="226"/>
      <c r="K552" s="226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157</v>
      </c>
      <c r="AU552" s="235" t="s">
        <v>85</v>
      </c>
      <c r="AV552" s="13" t="s">
        <v>83</v>
      </c>
      <c r="AW552" s="13" t="s">
        <v>37</v>
      </c>
      <c r="AX552" s="13" t="s">
        <v>75</v>
      </c>
      <c r="AY552" s="235" t="s">
        <v>146</v>
      </c>
    </row>
    <row r="553" s="14" customFormat="1">
      <c r="A553" s="14"/>
      <c r="B553" s="236"/>
      <c r="C553" s="237"/>
      <c r="D553" s="227" t="s">
        <v>157</v>
      </c>
      <c r="E553" s="238" t="s">
        <v>19</v>
      </c>
      <c r="F553" s="239" t="s">
        <v>340</v>
      </c>
      <c r="G553" s="237"/>
      <c r="H553" s="240">
        <v>41.700000000000003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157</v>
      </c>
      <c r="AU553" s="246" t="s">
        <v>85</v>
      </c>
      <c r="AV553" s="14" t="s">
        <v>85</v>
      </c>
      <c r="AW553" s="14" t="s">
        <v>37</v>
      </c>
      <c r="AX553" s="14" t="s">
        <v>75</v>
      </c>
      <c r="AY553" s="246" t="s">
        <v>146</v>
      </c>
    </row>
    <row r="554" s="14" customFormat="1">
      <c r="A554" s="14"/>
      <c r="B554" s="236"/>
      <c r="C554" s="237"/>
      <c r="D554" s="227" t="s">
        <v>157</v>
      </c>
      <c r="E554" s="238" t="s">
        <v>19</v>
      </c>
      <c r="F554" s="239" t="s">
        <v>540</v>
      </c>
      <c r="G554" s="237"/>
      <c r="H554" s="240">
        <v>71.495000000000005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6" t="s">
        <v>157</v>
      </c>
      <c r="AU554" s="246" t="s">
        <v>85</v>
      </c>
      <c r="AV554" s="14" t="s">
        <v>85</v>
      </c>
      <c r="AW554" s="14" t="s">
        <v>37</v>
      </c>
      <c r="AX554" s="14" t="s">
        <v>75</v>
      </c>
      <c r="AY554" s="246" t="s">
        <v>146</v>
      </c>
    </row>
    <row r="555" s="13" customFormat="1">
      <c r="A555" s="13"/>
      <c r="B555" s="225"/>
      <c r="C555" s="226"/>
      <c r="D555" s="227" t="s">
        <v>157</v>
      </c>
      <c r="E555" s="228" t="s">
        <v>19</v>
      </c>
      <c r="F555" s="229" t="s">
        <v>164</v>
      </c>
      <c r="G555" s="226"/>
      <c r="H555" s="228" t="s">
        <v>19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157</v>
      </c>
      <c r="AU555" s="235" t="s">
        <v>85</v>
      </c>
      <c r="AV555" s="13" t="s">
        <v>83</v>
      </c>
      <c r="AW555" s="13" t="s">
        <v>37</v>
      </c>
      <c r="AX555" s="13" t="s">
        <v>75</v>
      </c>
      <c r="AY555" s="235" t="s">
        <v>146</v>
      </c>
    </row>
    <row r="556" s="14" customFormat="1">
      <c r="A556" s="14"/>
      <c r="B556" s="236"/>
      <c r="C556" s="237"/>
      <c r="D556" s="227" t="s">
        <v>157</v>
      </c>
      <c r="E556" s="238" t="s">
        <v>19</v>
      </c>
      <c r="F556" s="239" t="s">
        <v>237</v>
      </c>
      <c r="G556" s="237"/>
      <c r="H556" s="240">
        <v>9.3000000000000007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157</v>
      </c>
      <c r="AU556" s="246" t="s">
        <v>85</v>
      </c>
      <c r="AV556" s="14" t="s">
        <v>85</v>
      </c>
      <c r="AW556" s="14" t="s">
        <v>37</v>
      </c>
      <c r="AX556" s="14" t="s">
        <v>75</v>
      </c>
      <c r="AY556" s="246" t="s">
        <v>146</v>
      </c>
    </row>
    <row r="557" s="16" customFormat="1">
      <c r="A557" s="16"/>
      <c r="B557" s="258"/>
      <c r="C557" s="259"/>
      <c r="D557" s="227" t="s">
        <v>157</v>
      </c>
      <c r="E557" s="260" t="s">
        <v>19</v>
      </c>
      <c r="F557" s="261" t="s">
        <v>167</v>
      </c>
      <c r="G557" s="259"/>
      <c r="H557" s="262">
        <v>122.49500000000001</v>
      </c>
      <c r="I557" s="263"/>
      <c r="J557" s="259"/>
      <c r="K557" s="259"/>
      <c r="L557" s="264"/>
      <c r="M557" s="265"/>
      <c r="N557" s="266"/>
      <c r="O557" s="266"/>
      <c r="P557" s="266"/>
      <c r="Q557" s="266"/>
      <c r="R557" s="266"/>
      <c r="S557" s="266"/>
      <c r="T557" s="267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68" t="s">
        <v>157</v>
      </c>
      <c r="AU557" s="268" t="s">
        <v>85</v>
      </c>
      <c r="AV557" s="16" t="s">
        <v>153</v>
      </c>
      <c r="AW557" s="16" t="s">
        <v>37</v>
      </c>
      <c r="AX557" s="16" t="s">
        <v>83</v>
      </c>
      <c r="AY557" s="268" t="s">
        <v>146</v>
      </c>
    </row>
    <row r="558" s="2" customFormat="1" ht="24.15" customHeight="1">
      <c r="A558" s="41"/>
      <c r="B558" s="42"/>
      <c r="C558" s="207" t="s">
        <v>541</v>
      </c>
      <c r="D558" s="207" t="s">
        <v>148</v>
      </c>
      <c r="E558" s="208" t="s">
        <v>542</v>
      </c>
      <c r="F558" s="209" t="s">
        <v>543</v>
      </c>
      <c r="G558" s="210" t="s">
        <v>232</v>
      </c>
      <c r="H558" s="211">
        <v>122.49500000000001</v>
      </c>
      <c r="I558" s="212"/>
      <c r="J558" s="213">
        <f>ROUND(I558*H558,2)</f>
        <v>0</v>
      </c>
      <c r="K558" s="209" t="s">
        <v>152</v>
      </c>
      <c r="L558" s="47"/>
      <c r="M558" s="214" t="s">
        <v>19</v>
      </c>
      <c r="N558" s="215" t="s">
        <v>46</v>
      </c>
      <c r="O558" s="87"/>
      <c r="P558" s="216">
        <f>O558*H558</f>
        <v>0</v>
      </c>
      <c r="Q558" s="216">
        <v>4.0000000000000003E-05</v>
      </c>
      <c r="R558" s="216">
        <f>Q558*H558</f>
        <v>0.0048998000000000002</v>
      </c>
      <c r="S558" s="216">
        <v>0</v>
      </c>
      <c r="T558" s="21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8" t="s">
        <v>153</v>
      </c>
      <c r="AT558" s="218" t="s">
        <v>148</v>
      </c>
      <c r="AU558" s="218" t="s">
        <v>85</v>
      </c>
      <c r="AY558" s="20" t="s">
        <v>146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20" t="s">
        <v>83</v>
      </c>
      <c r="BK558" s="219">
        <f>ROUND(I558*H558,2)</f>
        <v>0</v>
      </c>
      <c r="BL558" s="20" t="s">
        <v>153</v>
      </c>
      <c r="BM558" s="218" t="s">
        <v>544</v>
      </c>
    </row>
    <row r="559" s="2" customFormat="1">
      <c r="A559" s="41"/>
      <c r="B559" s="42"/>
      <c r="C559" s="43"/>
      <c r="D559" s="220" t="s">
        <v>155</v>
      </c>
      <c r="E559" s="43"/>
      <c r="F559" s="221" t="s">
        <v>545</v>
      </c>
      <c r="G559" s="43"/>
      <c r="H559" s="43"/>
      <c r="I559" s="222"/>
      <c r="J559" s="43"/>
      <c r="K559" s="43"/>
      <c r="L559" s="47"/>
      <c r="M559" s="223"/>
      <c r="N559" s="22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155</v>
      </c>
      <c r="AU559" s="20" t="s">
        <v>85</v>
      </c>
    </row>
    <row r="560" s="13" customFormat="1">
      <c r="A560" s="13"/>
      <c r="B560" s="225"/>
      <c r="C560" s="226"/>
      <c r="D560" s="227" t="s">
        <v>157</v>
      </c>
      <c r="E560" s="228" t="s">
        <v>19</v>
      </c>
      <c r="F560" s="229" t="s">
        <v>158</v>
      </c>
      <c r="G560" s="226"/>
      <c r="H560" s="228" t="s">
        <v>19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157</v>
      </c>
      <c r="AU560" s="235" t="s">
        <v>85</v>
      </c>
      <c r="AV560" s="13" t="s">
        <v>83</v>
      </c>
      <c r="AW560" s="13" t="s">
        <v>37</v>
      </c>
      <c r="AX560" s="13" t="s">
        <v>75</v>
      </c>
      <c r="AY560" s="235" t="s">
        <v>146</v>
      </c>
    </row>
    <row r="561" s="14" customFormat="1">
      <c r="A561" s="14"/>
      <c r="B561" s="236"/>
      <c r="C561" s="237"/>
      <c r="D561" s="227" t="s">
        <v>157</v>
      </c>
      <c r="E561" s="238" t="s">
        <v>19</v>
      </c>
      <c r="F561" s="239" t="s">
        <v>340</v>
      </c>
      <c r="G561" s="237"/>
      <c r="H561" s="240">
        <v>41.700000000000003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157</v>
      </c>
      <c r="AU561" s="246" t="s">
        <v>85</v>
      </c>
      <c r="AV561" s="14" t="s">
        <v>85</v>
      </c>
      <c r="AW561" s="14" t="s">
        <v>37</v>
      </c>
      <c r="AX561" s="14" t="s">
        <v>75</v>
      </c>
      <c r="AY561" s="246" t="s">
        <v>146</v>
      </c>
    </row>
    <row r="562" s="14" customFormat="1">
      <c r="A562" s="14"/>
      <c r="B562" s="236"/>
      <c r="C562" s="237"/>
      <c r="D562" s="227" t="s">
        <v>157</v>
      </c>
      <c r="E562" s="238" t="s">
        <v>19</v>
      </c>
      <c r="F562" s="239" t="s">
        <v>540</v>
      </c>
      <c r="G562" s="237"/>
      <c r="H562" s="240">
        <v>71.495000000000005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157</v>
      </c>
      <c r="AU562" s="246" t="s">
        <v>85</v>
      </c>
      <c r="AV562" s="14" t="s">
        <v>85</v>
      </c>
      <c r="AW562" s="14" t="s">
        <v>37</v>
      </c>
      <c r="AX562" s="14" t="s">
        <v>75</v>
      </c>
      <c r="AY562" s="246" t="s">
        <v>146</v>
      </c>
    </row>
    <row r="563" s="13" customFormat="1">
      <c r="A563" s="13"/>
      <c r="B563" s="225"/>
      <c r="C563" s="226"/>
      <c r="D563" s="227" t="s">
        <v>157</v>
      </c>
      <c r="E563" s="228" t="s">
        <v>19</v>
      </c>
      <c r="F563" s="229" t="s">
        <v>164</v>
      </c>
      <c r="G563" s="226"/>
      <c r="H563" s="228" t="s">
        <v>19</v>
      </c>
      <c r="I563" s="230"/>
      <c r="J563" s="226"/>
      <c r="K563" s="226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157</v>
      </c>
      <c r="AU563" s="235" t="s">
        <v>85</v>
      </c>
      <c r="AV563" s="13" t="s">
        <v>83</v>
      </c>
      <c r="AW563" s="13" t="s">
        <v>37</v>
      </c>
      <c r="AX563" s="13" t="s">
        <v>75</v>
      </c>
      <c r="AY563" s="235" t="s">
        <v>146</v>
      </c>
    </row>
    <row r="564" s="14" customFormat="1">
      <c r="A564" s="14"/>
      <c r="B564" s="236"/>
      <c r="C564" s="237"/>
      <c r="D564" s="227" t="s">
        <v>157</v>
      </c>
      <c r="E564" s="238" t="s">
        <v>19</v>
      </c>
      <c r="F564" s="239" t="s">
        <v>237</v>
      </c>
      <c r="G564" s="237"/>
      <c r="H564" s="240">
        <v>9.3000000000000007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6" t="s">
        <v>157</v>
      </c>
      <c r="AU564" s="246" t="s">
        <v>85</v>
      </c>
      <c r="AV564" s="14" t="s">
        <v>85</v>
      </c>
      <c r="AW564" s="14" t="s">
        <v>37</v>
      </c>
      <c r="AX564" s="14" t="s">
        <v>75</v>
      </c>
      <c r="AY564" s="246" t="s">
        <v>146</v>
      </c>
    </row>
    <row r="565" s="16" customFormat="1">
      <c r="A565" s="16"/>
      <c r="B565" s="258"/>
      <c r="C565" s="259"/>
      <c r="D565" s="227" t="s">
        <v>157</v>
      </c>
      <c r="E565" s="260" t="s">
        <v>19</v>
      </c>
      <c r="F565" s="261" t="s">
        <v>167</v>
      </c>
      <c r="G565" s="259"/>
      <c r="H565" s="262">
        <v>122.49500000000001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68" t="s">
        <v>157</v>
      </c>
      <c r="AU565" s="268" t="s">
        <v>85</v>
      </c>
      <c r="AV565" s="16" t="s">
        <v>153</v>
      </c>
      <c r="AW565" s="16" t="s">
        <v>37</v>
      </c>
      <c r="AX565" s="16" t="s">
        <v>83</v>
      </c>
      <c r="AY565" s="268" t="s">
        <v>146</v>
      </c>
    </row>
    <row r="566" s="2" customFormat="1" ht="16.5" customHeight="1">
      <c r="A566" s="41"/>
      <c r="B566" s="42"/>
      <c r="C566" s="207" t="s">
        <v>546</v>
      </c>
      <c r="D566" s="207" t="s">
        <v>148</v>
      </c>
      <c r="E566" s="208" t="s">
        <v>547</v>
      </c>
      <c r="F566" s="209" t="s">
        <v>548</v>
      </c>
      <c r="G566" s="210" t="s">
        <v>151</v>
      </c>
      <c r="H566" s="211">
        <v>16.978999999999999</v>
      </c>
      <c r="I566" s="212"/>
      <c r="J566" s="213">
        <f>ROUND(I566*H566,2)</f>
        <v>0</v>
      </c>
      <c r="K566" s="209" t="s">
        <v>152</v>
      </c>
      <c r="L566" s="47"/>
      <c r="M566" s="214" t="s">
        <v>19</v>
      </c>
      <c r="N566" s="215" t="s">
        <v>46</v>
      </c>
      <c r="O566" s="87"/>
      <c r="P566" s="216">
        <f>O566*H566</f>
        <v>0</v>
      </c>
      <c r="Q566" s="216">
        <v>0</v>
      </c>
      <c r="R566" s="216">
        <f>Q566*H566</f>
        <v>0</v>
      </c>
      <c r="S566" s="216">
        <v>2.2000000000000002</v>
      </c>
      <c r="T566" s="217">
        <f>S566*H566</f>
        <v>37.3538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153</v>
      </c>
      <c r="AT566" s="218" t="s">
        <v>148</v>
      </c>
      <c r="AU566" s="218" t="s">
        <v>85</v>
      </c>
      <c r="AY566" s="20" t="s">
        <v>146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83</v>
      </c>
      <c r="BK566" s="219">
        <f>ROUND(I566*H566,2)</f>
        <v>0</v>
      </c>
      <c r="BL566" s="20" t="s">
        <v>153</v>
      </c>
      <c r="BM566" s="218" t="s">
        <v>549</v>
      </c>
    </row>
    <row r="567" s="2" customFormat="1">
      <c r="A567" s="41"/>
      <c r="B567" s="42"/>
      <c r="C567" s="43"/>
      <c r="D567" s="220" t="s">
        <v>155</v>
      </c>
      <c r="E567" s="43"/>
      <c r="F567" s="221" t="s">
        <v>550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155</v>
      </c>
      <c r="AU567" s="20" t="s">
        <v>85</v>
      </c>
    </row>
    <row r="568" s="13" customFormat="1">
      <c r="A568" s="13"/>
      <c r="B568" s="225"/>
      <c r="C568" s="226"/>
      <c r="D568" s="227" t="s">
        <v>157</v>
      </c>
      <c r="E568" s="228" t="s">
        <v>19</v>
      </c>
      <c r="F568" s="229" t="s">
        <v>158</v>
      </c>
      <c r="G568" s="226"/>
      <c r="H568" s="228" t="s">
        <v>19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157</v>
      </c>
      <c r="AU568" s="235" t="s">
        <v>85</v>
      </c>
      <c r="AV568" s="13" t="s">
        <v>83</v>
      </c>
      <c r="AW568" s="13" t="s">
        <v>37</v>
      </c>
      <c r="AX568" s="13" t="s">
        <v>75</v>
      </c>
      <c r="AY568" s="235" t="s">
        <v>146</v>
      </c>
    </row>
    <row r="569" s="13" customFormat="1">
      <c r="A569" s="13"/>
      <c r="B569" s="225"/>
      <c r="C569" s="226"/>
      <c r="D569" s="227" t="s">
        <v>157</v>
      </c>
      <c r="E569" s="228" t="s">
        <v>19</v>
      </c>
      <c r="F569" s="229" t="s">
        <v>551</v>
      </c>
      <c r="G569" s="226"/>
      <c r="H569" s="228" t="s">
        <v>19</v>
      </c>
      <c r="I569" s="230"/>
      <c r="J569" s="226"/>
      <c r="K569" s="226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157</v>
      </c>
      <c r="AU569" s="235" t="s">
        <v>85</v>
      </c>
      <c r="AV569" s="13" t="s">
        <v>83</v>
      </c>
      <c r="AW569" s="13" t="s">
        <v>37</v>
      </c>
      <c r="AX569" s="13" t="s">
        <v>75</v>
      </c>
      <c r="AY569" s="235" t="s">
        <v>146</v>
      </c>
    </row>
    <row r="570" s="14" customFormat="1">
      <c r="A570" s="14"/>
      <c r="B570" s="236"/>
      <c r="C570" s="237"/>
      <c r="D570" s="227" t="s">
        <v>157</v>
      </c>
      <c r="E570" s="238" t="s">
        <v>19</v>
      </c>
      <c r="F570" s="239" t="s">
        <v>449</v>
      </c>
      <c r="G570" s="237"/>
      <c r="H570" s="240">
        <v>6.2549999999999999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157</v>
      </c>
      <c r="AU570" s="246" t="s">
        <v>85</v>
      </c>
      <c r="AV570" s="14" t="s">
        <v>85</v>
      </c>
      <c r="AW570" s="14" t="s">
        <v>37</v>
      </c>
      <c r="AX570" s="14" t="s">
        <v>75</v>
      </c>
      <c r="AY570" s="246" t="s">
        <v>146</v>
      </c>
    </row>
    <row r="571" s="14" customFormat="1">
      <c r="A571" s="14"/>
      <c r="B571" s="236"/>
      <c r="C571" s="237"/>
      <c r="D571" s="227" t="s">
        <v>157</v>
      </c>
      <c r="E571" s="238" t="s">
        <v>19</v>
      </c>
      <c r="F571" s="239" t="s">
        <v>450</v>
      </c>
      <c r="G571" s="237"/>
      <c r="H571" s="240">
        <v>10.724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157</v>
      </c>
      <c r="AU571" s="246" t="s">
        <v>85</v>
      </c>
      <c r="AV571" s="14" t="s">
        <v>85</v>
      </c>
      <c r="AW571" s="14" t="s">
        <v>37</v>
      </c>
      <c r="AX571" s="14" t="s">
        <v>75</v>
      </c>
      <c r="AY571" s="246" t="s">
        <v>146</v>
      </c>
    </row>
    <row r="572" s="16" customFormat="1">
      <c r="A572" s="16"/>
      <c r="B572" s="258"/>
      <c r="C572" s="259"/>
      <c r="D572" s="227" t="s">
        <v>157</v>
      </c>
      <c r="E572" s="260" t="s">
        <v>19</v>
      </c>
      <c r="F572" s="261" t="s">
        <v>167</v>
      </c>
      <c r="G572" s="259"/>
      <c r="H572" s="262">
        <v>16.978999999999999</v>
      </c>
      <c r="I572" s="263"/>
      <c r="J572" s="259"/>
      <c r="K572" s="259"/>
      <c r="L572" s="264"/>
      <c r="M572" s="265"/>
      <c r="N572" s="266"/>
      <c r="O572" s="266"/>
      <c r="P572" s="266"/>
      <c r="Q572" s="266"/>
      <c r="R572" s="266"/>
      <c r="S572" s="266"/>
      <c r="T572" s="267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268" t="s">
        <v>157</v>
      </c>
      <c r="AU572" s="268" t="s">
        <v>85</v>
      </c>
      <c r="AV572" s="16" t="s">
        <v>153</v>
      </c>
      <c r="AW572" s="16" t="s">
        <v>37</v>
      </c>
      <c r="AX572" s="16" t="s">
        <v>83</v>
      </c>
      <c r="AY572" s="268" t="s">
        <v>146</v>
      </c>
    </row>
    <row r="573" s="2" customFormat="1" ht="16.5" customHeight="1">
      <c r="A573" s="41"/>
      <c r="B573" s="42"/>
      <c r="C573" s="207" t="s">
        <v>552</v>
      </c>
      <c r="D573" s="207" t="s">
        <v>148</v>
      </c>
      <c r="E573" s="208" t="s">
        <v>553</v>
      </c>
      <c r="F573" s="209" t="s">
        <v>554</v>
      </c>
      <c r="G573" s="210" t="s">
        <v>151</v>
      </c>
      <c r="H573" s="211">
        <v>11.32</v>
      </c>
      <c r="I573" s="212"/>
      <c r="J573" s="213">
        <f>ROUND(I573*H573,2)</f>
        <v>0</v>
      </c>
      <c r="K573" s="209" t="s">
        <v>152</v>
      </c>
      <c r="L573" s="47"/>
      <c r="M573" s="214" t="s">
        <v>19</v>
      </c>
      <c r="N573" s="215" t="s">
        <v>46</v>
      </c>
      <c r="O573" s="87"/>
      <c r="P573" s="216">
        <f>O573*H573</f>
        <v>0</v>
      </c>
      <c r="Q573" s="216">
        <v>0</v>
      </c>
      <c r="R573" s="216">
        <f>Q573*H573</f>
        <v>0</v>
      </c>
      <c r="S573" s="216">
        <v>2.2000000000000002</v>
      </c>
      <c r="T573" s="217">
        <f>S573*H573</f>
        <v>24.904000000000003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8" t="s">
        <v>153</v>
      </c>
      <c r="AT573" s="218" t="s">
        <v>148</v>
      </c>
      <c r="AU573" s="218" t="s">
        <v>85</v>
      </c>
      <c r="AY573" s="20" t="s">
        <v>146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20" t="s">
        <v>83</v>
      </c>
      <c r="BK573" s="219">
        <f>ROUND(I573*H573,2)</f>
        <v>0</v>
      </c>
      <c r="BL573" s="20" t="s">
        <v>153</v>
      </c>
      <c r="BM573" s="218" t="s">
        <v>555</v>
      </c>
    </row>
    <row r="574" s="2" customFormat="1">
      <c r="A574" s="41"/>
      <c r="B574" s="42"/>
      <c r="C574" s="43"/>
      <c r="D574" s="220" t="s">
        <v>155</v>
      </c>
      <c r="E574" s="43"/>
      <c r="F574" s="221" t="s">
        <v>556</v>
      </c>
      <c r="G574" s="43"/>
      <c r="H574" s="43"/>
      <c r="I574" s="222"/>
      <c r="J574" s="43"/>
      <c r="K574" s="43"/>
      <c r="L574" s="47"/>
      <c r="M574" s="223"/>
      <c r="N574" s="224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155</v>
      </c>
      <c r="AU574" s="20" t="s">
        <v>85</v>
      </c>
    </row>
    <row r="575" s="13" customFormat="1">
      <c r="A575" s="13"/>
      <c r="B575" s="225"/>
      <c r="C575" s="226"/>
      <c r="D575" s="227" t="s">
        <v>157</v>
      </c>
      <c r="E575" s="228" t="s">
        <v>19</v>
      </c>
      <c r="F575" s="229" t="s">
        <v>158</v>
      </c>
      <c r="G575" s="226"/>
      <c r="H575" s="228" t="s">
        <v>19</v>
      </c>
      <c r="I575" s="230"/>
      <c r="J575" s="226"/>
      <c r="K575" s="226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157</v>
      </c>
      <c r="AU575" s="235" t="s">
        <v>85</v>
      </c>
      <c r="AV575" s="13" t="s">
        <v>83</v>
      </c>
      <c r="AW575" s="13" t="s">
        <v>37</v>
      </c>
      <c r="AX575" s="13" t="s">
        <v>75</v>
      </c>
      <c r="AY575" s="235" t="s">
        <v>146</v>
      </c>
    </row>
    <row r="576" s="13" customFormat="1">
      <c r="A576" s="13"/>
      <c r="B576" s="225"/>
      <c r="C576" s="226"/>
      <c r="D576" s="227" t="s">
        <v>157</v>
      </c>
      <c r="E576" s="228" t="s">
        <v>19</v>
      </c>
      <c r="F576" s="229" t="s">
        <v>557</v>
      </c>
      <c r="G576" s="226"/>
      <c r="H576" s="228" t="s">
        <v>19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157</v>
      </c>
      <c r="AU576" s="235" t="s">
        <v>85</v>
      </c>
      <c r="AV576" s="13" t="s">
        <v>83</v>
      </c>
      <c r="AW576" s="13" t="s">
        <v>37</v>
      </c>
      <c r="AX576" s="13" t="s">
        <v>75</v>
      </c>
      <c r="AY576" s="235" t="s">
        <v>146</v>
      </c>
    </row>
    <row r="577" s="14" customFormat="1">
      <c r="A577" s="14"/>
      <c r="B577" s="236"/>
      <c r="C577" s="237"/>
      <c r="D577" s="227" t="s">
        <v>157</v>
      </c>
      <c r="E577" s="238" t="s">
        <v>19</v>
      </c>
      <c r="F577" s="239" t="s">
        <v>160</v>
      </c>
      <c r="G577" s="237"/>
      <c r="H577" s="240">
        <v>4.1699999999999999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157</v>
      </c>
      <c r="AU577" s="246" t="s">
        <v>85</v>
      </c>
      <c r="AV577" s="14" t="s">
        <v>85</v>
      </c>
      <c r="AW577" s="14" t="s">
        <v>37</v>
      </c>
      <c r="AX577" s="14" t="s">
        <v>75</v>
      </c>
      <c r="AY577" s="246" t="s">
        <v>146</v>
      </c>
    </row>
    <row r="578" s="14" customFormat="1">
      <c r="A578" s="14"/>
      <c r="B578" s="236"/>
      <c r="C578" s="237"/>
      <c r="D578" s="227" t="s">
        <v>157</v>
      </c>
      <c r="E578" s="238" t="s">
        <v>19</v>
      </c>
      <c r="F578" s="239" t="s">
        <v>161</v>
      </c>
      <c r="G578" s="237"/>
      <c r="H578" s="240">
        <v>7.1500000000000004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157</v>
      </c>
      <c r="AU578" s="246" t="s">
        <v>85</v>
      </c>
      <c r="AV578" s="14" t="s">
        <v>85</v>
      </c>
      <c r="AW578" s="14" t="s">
        <v>37</v>
      </c>
      <c r="AX578" s="14" t="s">
        <v>75</v>
      </c>
      <c r="AY578" s="246" t="s">
        <v>146</v>
      </c>
    </row>
    <row r="579" s="16" customFormat="1">
      <c r="A579" s="16"/>
      <c r="B579" s="258"/>
      <c r="C579" s="259"/>
      <c r="D579" s="227" t="s">
        <v>157</v>
      </c>
      <c r="E579" s="260" t="s">
        <v>19</v>
      </c>
      <c r="F579" s="261" t="s">
        <v>167</v>
      </c>
      <c r="G579" s="259"/>
      <c r="H579" s="262">
        <v>11.32</v>
      </c>
      <c r="I579" s="263"/>
      <c r="J579" s="259"/>
      <c r="K579" s="259"/>
      <c r="L579" s="264"/>
      <c r="M579" s="265"/>
      <c r="N579" s="266"/>
      <c r="O579" s="266"/>
      <c r="P579" s="266"/>
      <c r="Q579" s="266"/>
      <c r="R579" s="266"/>
      <c r="S579" s="266"/>
      <c r="T579" s="267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68" t="s">
        <v>157</v>
      </c>
      <c r="AU579" s="268" t="s">
        <v>85</v>
      </c>
      <c r="AV579" s="16" t="s">
        <v>153</v>
      </c>
      <c r="AW579" s="16" t="s">
        <v>37</v>
      </c>
      <c r="AX579" s="16" t="s">
        <v>83</v>
      </c>
      <c r="AY579" s="268" t="s">
        <v>146</v>
      </c>
    </row>
    <row r="580" s="2" customFormat="1" ht="21.75" customHeight="1">
      <c r="A580" s="41"/>
      <c r="B580" s="42"/>
      <c r="C580" s="207" t="s">
        <v>558</v>
      </c>
      <c r="D580" s="207" t="s">
        <v>148</v>
      </c>
      <c r="E580" s="208" t="s">
        <v>559</v>
      </c>
      <c r="F580" s="209" t="s">
        <v>560</v>
      </c>
      <c r="G580" s="210" t="s">
        <v>151</v>
      </c>
      <c r="H580" s="211">
        <v>11.32</v>
      </c>
      <c r="I580" s="212"/>
      <c r="J580" s="213">
        <f>ROUND(I580*H580,2)</f>
        <v>0</v>
      </c>
      <c r="K580" s="209" t="s">
        <v>152</v>
      </c>
      <c r="L580" s="47"/>
      <c r="M580" s="214" t="s">
        <v>19</v>
      </c>
      <c r="N580" s="215" t="s">
        <v>46</v>
      </c>
      <c r="O580" s="87"/>
      <c r="P580" s="216">
        <f>O580*H580</f>
        <v>0</v>
      </c>
      <c r="Q580" s="216">
        <v>0</v>
      </c>
      <c r="R580" s="216">
        <f>Q580*H580</f>
        <v>0</v>
      </c>
      <c r="S580" s="216">
        <v>0.043999999999999997</v>
      </c>
      <c r="T580" s="217">
        <f>S580*H580</f>
        <v>0.49807999999999997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153</v>
      </c>
      <c r="AT580" s="218" t="s">
        <v>148</v>
      </c>
      <c r="AU580" s="218" t="s">
        <v>85</v>
      </c>
      <c r="AY580" s="20" t="s">
        <v>146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83</v>
      </c>
      <c r="BK580" s="219">
        <f>ROUND(I580*H580,2)</f>
        <v>0</v>
      </c>
      <c r="BL580" s="20" t="s">
        <v>153</v>
      </c>
      <c r="BM580" s="218" t="s">
        <v>561</v>
      </c>
    </row>
    <row r="581" s="2" customFormat="1">
      <c r="A581" s="41"/>
      <c r="B581" s="42"/>
      <c r="C581" s="43"/>
      <c r="D581" s="220" t="s">
        <v>155</v>
      </c>
      <c r="E581" s="43"/>
      <c r="F581" s="221" t="s">
        <v>562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155</v>
      </c>
      <c r="AU581" s="20" t="s">
        <v>85</v>
      </c>
    </row>
    <row r="582" s="13" customFormat="1">
      <c r="A582" s="13"/>
      <c r="B582" s="225"/>
      <c r="C582" s="226"/>
      <c r="D582" s="227" t="s">
        <v>157</v>
      </c>
      <c r="E582" s="228" t="s">
        <v>19</v>
      </c>
      <c r="F582" s="229" t="s">
        <v>158</v>
      </c>
      <c r="G582" s="226"/>
      <c r="H582" s="228" t="s">
        <v>19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157</v>
      </c>
      <c r="AU582" s="235" t="s">
        <v>85</v>
      </c>
      <c r="AV582" s="13" t="s">
        <v>83</v>
      </c>
      <c r="AW582" s="13" t="s">
        <v>37</v>
      </c>
      <c r="AX582" s="13" t="s">
        <v>75</v>
      </c>
      <c r="AY582" s="235" t="s">
        <v>146</v>
      </c>
    </row>
    <row r="583" s="13" customFormat="1">
      <c r="A583" s="13"/>
      <c r="B583" s="225"/>
      <c r="C583" s="226"/>
      <c r="D583" s="227" t="s">
        <v>157</v>
      </c>
      <c r="E583" s="228" t="s">
        <v>19</v>
      </c>
      <c r="F583" s="229" t="s">
        <v>557</v>
      </c>
      <c r="G583" s="226"/>
      <c r="H583" s="228" t="s">
        <v>19</v>
      </c>
      <c r="I583" s="230"/>
      <c r="J583" s="226"/>
      <c r="K583" s="226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157</v>
      </c>
      <c r="AU583" s="235" t="s">
        <v>85</v>
      </c>
      <c r="AV583" s="13" t="s">
        <v>83</v>
      </c>
      <c r="AW583" s="13" t="s">
        <v>37</v>
      </c>
      <c r="AX583" s="13" t="s">
        <v>75</v>
      </c>
      <c r="AY583" s="235" t="s">
        <v>146</v>
      </c>
    </row>
    <row r="584" s="14" customFormat="1">
      <c r="A584" s="14"/>
      <c r="B584" s="236"/>
      <c r="C584" s="237"/>
      <c r="D584" s="227" t="s">
        <v>157</v>
      </c>
      <c r="E584" s="238" t="s">
        <v>19</v>
      </c>
      <c r="F584" s="239" t="s">
        <v>160</v>
      </c>
      <c r="G584" s="237"/>
      <c r="H584" s="240">
        <v>4.1699999999999999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6" t="s">
        <v>157</v>
      </c>
      <c r="AU584" s="246" t="s">
        <v>85</v>
      </c>
      <c r="AV584" s="14" t="s">
        <v>85</v>
      </c>
      <c r="AW584" s="14" t="s">
        <v>37</v>
      </c>
      <c r="AX584" s="14" t="s">
        <v>75</v>
      </c>
      <c r="AY584" s="246" t="s">
        <v>146</v>
      </c>
    </row>
    <row r="585" s="14" customFormat="1">
      <c r="A585" s="14"/>
      <c r="B585" s="236"/>
      <c r="C585" s="237"/>
      <c r="D585" s="227" t="s">
        <v>157</v>
      </c>
      <c r="E585" s="238" t="s">
        <v>19</v>
      </c>
      <c r="F585" s="239" t="s">
        <v>161</v>
      </c>
      <c r="G585" s="237"/>
      <c r="H585" s="240">
        <v>7.1500000000000004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157</v>
      </c>
      <c r="AU585" s="246" t="s">
        <v>85</v>
      </c>
      <c r="AV585" s="14" t="s">
        <v>85</v>
      </c>
      <c r="AW585" s="14" t="s">
        <v>37</v>
      </c>
      <c r="AX585" s="14" t="s">
        <v>75</v>
      </c>
      <c r="AY585" s="246" t="s">
        <v>146</v>
      </c>
    </row>
    <row r="586" s="16" customFormat="1">
      <c r="A586" s="16"/>
      <c r="B586" s="258"/>
      <c r="C586" s="259"/>
      <c r="D586" s="227" t="s">
        <v>157</v>
      </c>
      <c r="E586" s="260" t="s">
        <v>19</v>
      </c>
      <c r="F586" s="261" t="s">
        <v>167</v>
      </c>
      <c r="G586" s="259"/>
      <c r="H586" s="262">
        <v>11.32</v>
      </c>
      <c r="I586" s="263"/>
      <c r="J586" s="259"/>
      <c r="K586" s="259"/>
      <c r="L586" s="264"/>
      <c r="M586" s="265"/>
      <c r="N586" s="266"/>
      <c r="O586" s="266"/>
      <c r="P586" s="266"/>
      <c r="Q586" s="266"/>
      <c r="R586" s="266"/>
      <c r="S586" s="266"/>
      <c r="T586" s="267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68" t="s">
        <v>157</v>
      </c>
      <c r="AU586" s="268" t="s">
        <v>85</v>
      </c>
      <c r="AV586" s="16" t="s">
        <v>153</v>
      </c>
      <c r="AW586" s="16" t="s">
        <v>37</v>
      </c>
      <c r="AX586" s="16" t="s">
        <v>83</v>
      </c>
      <c r="AY586" s="268" t="s">
        <v>146</v>
      </c>
    </row>
    <row r="587" s="2" customFormat="1" ht="21.75" customHeight="1">
      <c r="A587" s="41"/>
      <c r="B587" s="42"/>
      <c r="C587" s="207" t="s">
        <v>563</v>
      </c>
      <c r="D587" s="207" t="s">
        <v>148</v>
      </c>
      <c r="E587" s="208" t="s">
        <v>564</v>
      </c>
      <c r="F587" s="209" t="s">
        <v>565</v>
      </c>
      <c r="G587" s="210" t="s">
        <v>151</v>
      </c>
      <c r="H587" s="211">
        <v>16.978999999999999</v>
      </c>
      <c r="I587" s="212"/>
      <c r="J587" s="213">
        <f>ROUND(I587*H587,2)</f>
        <v>0</v>
      </c>
      <c r="K587" s="209" t="s">
        <v>152</v>
      </c>
      <c r="L587" s="47"/>
      <c r="M587" s="214" t="s">
        <v>19</v>
      </c>
      <c r="N587" s="215" t="s">
        <v>46</v>
      </c>
      <c r="O587" s="87"/>
      <c r="P587" s="216">
        <f>O587*H587</f>
        <v>0</v>
      </c>
      <c r="Q587" s="216">
        <v>0</v>
      </c>
      <c r="R587" s="216">
        <f>Q587*H587</f>
        <v>0</v>
      </c>
      <c r="S587" s="216">
        <v>0.029000000000000001</v>
      </c>
      <c r="T587" s="217">
        <f>S587*H587</f>
        <v>0.49239100000000002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153</v>
      </c>
      <c r="AT587" s="218" t="s">
        <v>148</v>
      </c>
      <c r="AU587" s="218" t="s">
        <v>85</v>
      </c>
      <c r="AY587" s="20" t="s">
        <v>146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20" t="s">
        <v>83</v>
      </c>
      <c r="BK587" s="219">
        <f>ROUND(I587*H587,2)</f>
        <v>0</v>
      </c>
      <c r="BL587" s="20" t="s">
        <v>153</v>
      </c>
      <c r="BM587" s="218" t="s">
        <v>566</v>
      </c>
    </row>
    <row r="588" s="2" customFormat="1">
      <c r="A588" s="41"/>
      <c r="B588" s="42"/>
      <c r="C588" s="43"/>
      <c r="D588" s="220" t="s">
        <v>155</v>
      </c>
      <c r="E588" s="43"/>
      <c r="F588" s="221" t="s">
        <v>567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155</v>
      </c>
      <c r="AU588" s="20" t="s">
        <v>85</v>
      </c>
    </row>
    <row r="589" s="13" customFormat="1">
      <c r="A589" s="13"/>
      <c r="B589" s="225"/>
      <c r="C589" s="226"/>
      <c r="D589" s="227" t="s">
        <v>157</v>
      </c>
      <c r="E589" s="228" t="s">
        <v>19</v>
      </c>
      <c r="F589" s="229" t="s">
        <v>158</v>
      </c>
      <c r="G589" s="226"/>
      <c r="H589" s="228" t="s">
        <v>19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157</v>
      </c>
      <c r="AU589" s="235" t="s">
        <v>85</v>
      </c>
      <c r="AV589" s="13" t="s">
        <v>83</v>
      </c>
      <c r="AW589" s="13" t="s">
        <v>37</v>
      </c>
      <c r="AX589" s="13" t="s">
        <v>75</v>
      </c>
      <c r="AY589" s="235" t="s">
        <v>146</v>
      </c>
    </row>
    <row r="590" s="13" customFormat="1">
      <c r="A590" s="13"/>
      <c r="B590" s="225"/>
      <c r="C590" s="226"/>
      <c r="D590" s="227" t="s">
        <v>157</v>
      </c>
      <c r="E590" s="228" t="s">
        <v>19</v>
      </c>
      <c r="F590" s="229" t="s">
        <v>551</v>
      </c>
      <c r="G590" s="226"/>
      <c r="H590" s="228" t="s">
        <v>19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157</v>
      </c>
      <c r="AU590" s="235" t="s">
        <v>85</v>
      </c>
      <c r="AV590" s="13" t="s">
        <v>83</v>
      </c>
      <c r="AW590" s="13" t="s">
        <v>37</v>
      </c>
      <c r="AX590" s="13" t="s">
        <v>75</v>
      </c>
      <c r="AY590" s="235" t="s">
        <v>146</v>
      </c>
    </row>
    <row r="591" s="14" customFormat="1">
      <c r="A591" s="14"/>
      <c r="B591" s="236"/>
      <c r="C591" s="237"/>
      <c r="D591" s="227" t="s">
        <v>157</v>
      </c>
      <c r="E591" s="238" t="s">
        <v>19</v>
      </c>
      <c r="F591" s="239" t="s">
        <v>449</v>
      </c>
      <c r="G591" s="237"/>
      <c r="H591" s="240">
        <v>6.2549999999999999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157</v>
      </c>
      <c r="AU591" s="246" t="s">
        <v>85</v>
      </c>
      <c r="AV591" s="14" t="s">
        <v>85</v>
      </c>
      <c r="AW591" s="14" t="s">
        <v>37</v>
      </c>
      <c r="AX591" s="14" t="s">
        <v>75</v>
      </c>
      <c r="AY591" s="246" t="s">
        <v>146</v>
      </c>
    </row>
    <row r="592" s="14" customFormat="1">
      <c r="A592" s="14"/>
      <c r="B592" s="236"/>
      <c r="C592" s="237"/>
      <c r="D592" s="227" t="s">
        <v>157</v>
      </c>
      <c r="E592" s="238" t="s">
        <v>19</v>
      </c>
      <c r="F592" s="239" t="s">
        <v>450</v>
      </c>
      <c r="G592" s="237"/>
      <c r="H592" s="240">
        <v>10.724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157</v>
      </c>
      <c r="AU592" s="246" t="s">
        <v>85</v>
      </c>
      <c r="AV592" s="14" t="s">
        <v>85</v>
      </c>
      <c r="AW592" s="14" t="s">
        <v>37</v>
      </c>
      <c r="AX592" s="14" t="s">
        <v>75</v>
      </c>
      <c r="AY592" s="246" t="s">
        <v>146</v>
      </c>
    </row>
    <row r="593" s="16" customFormat="1">
      <c r="A593" s="16"/>
      <c r="B593" s="258"/>
      <c r="C593" s="259"/>
      <c r="D593" s="227" t="s">
        <v>157</v>
      </c>
      <c r="E593" s="260" t="s">
        <v>19</v>
      </c>
      <c r="F593" s="261" t="s">
        <v>167</v>
      </c>
      <c r="G593" s="259"/>
      <c r="H593" s="262">
        <v>16.978999999999999</v>
      </c>
      <c r="I593" s="263"/>
      <c r="J593" s="259"/>
      <c r="K593" s="259"/>
      <c r="L593" s="264"/>
      <c r="M593" s="265"/>
      <c r="N593" s="266"/>
      <c r="O593" s="266"/>
      <c r="P593" s="266"/>
      <c r="Q593" s="266"/>
      <c r="R593" s="266"/>
      <c r="S593" s="266"/>
      <c r="T593" s="267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68" t="s">
        <v>157</v>
      </c>
      <c r="AU593" s="268" t="s">
        <v>85</v>
      </c>
      <c r="AV593" s="16" t="s">
        <v>153</v>
      </c>
      <c r="AW593" s="16" t="s">
        <v>37</v>
      </c>
      <c r="AX593" s="16" t="s">
        <v>83</v>
      </c>
      <c r="AY593" s="268" t="s">
        <v>146</v>
      </c>
    </row>
    <row r="594" s="2" customFormat="1" ht="24.15" customHeight="1">
      <c r="A594" s="41"/>
      <c r="B594" s="42"/>
      <c r="C594" s="207" t="s">
        <v>568</v>
      </c>
      <c r="D594" s="207" t="s">
        <v>148</v>
      </c>
      <c r="E594" s="208" t="s">
        <v>569</v>
      </c>
      <c r="F594" s="209" t="s">
        <v>570</v>
      </c>
      <c r="G594" s="210" t="s">
        <v>232</v>
      </c>
      <c r="H594" s="211">
        <v>9.3000000000000007</v>
      </c>
      <c r="I594" s="212"/>
      <c r="J594" s="213">
        <f>ROUND(I594*H594,2)</f>
        <v>0</v>
      </c>
      <c r="K594" s="209" t="s">
        <v>152</v>
      </c>
      <c r="L594" s="47"/>
      <c r="M594" s="214" t="s">
        <v>19</v>
      </c>
      <c r="N594" s="215" t="s">
        <v>46</v>
      </c>
      <c r="O594" s="87"/>
      <c r="P594" s="216">
        <f>O594*H594</f>
        <v>0</v>
      </c>
      <c r="Q594" s="216">
        <v>0</v>
      </c>
      <c r="R594" s="216">
        <f>Q594*H594</f>
        <v>0</v>
      </c>
      <c r="S594" s="216">
        <v>0.044999999999999998</v>
      </c>
      <c r="T594" s="217">
        <f>S594*H594</f>
        <v>0.41850000000000004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8" t="s">
        <v>153</v>
      </c>
      <c r="AT594" s="218" t="s">
        <v>148</v>
      </c>
      <c r="AU594" s="218" t="s">
        <v>85</v>
      </c>
      <c r="AY594" s="20" t="s">
        <v>146</v>
      </c>
      <c r="BE594" s="219">
        <f>IF(N594="základní",J594,0)</f>
        <v>0</v>
      </c>
      <c r="BF594" s="219">
        <f>IF(N594="snížená",J594,0)</f>
        <v>0</v>
      </c>
      <c r="BG594" s="219">
        <f>IF(N594="zákl. přenesená",J594,0)</f>
        <v>0</v>
      </c>
      <c r="BH594" s="219">
        <f>IF(N594="sníž. přenesená",J594,0)</f>
        <v>0</v>
      </c>
      <c r="BI594" s="219">
        <f>IF(N594="nulová",J594,0)</f>
        <v>0</v>
      </c>
      <c r="BJ594" s="20" t="s">
        <v>83</v>
      </c>
      <c r="BK594" s="219">
        <f>ROUND(I594*H594,2)</f>
        <v>0</v>
      </c>
      <c r="BL594" s="20" t="s">
        <v>153</v>
      </c>
      <c r="BM594" s="218" t="s">
        <v>571</v>
      </c>
    </row>
    <row r="595" s="2" customFormat="1">
      <c r="A595" s="41"/>
      <c r="B595" s="42"/>
      <c r="C595" s="43"/>
      <c r="D595" s="220" t="s">
        <v>155</v>
      </c>
      <c r="E595" s="43"/>
      <c r="F595" s="221" t="s">
        <v>572</v>
      </c>
      <c r="G595" s="43"/>
      <c r="H595" s="43"/>
      <c r="I595" s="222"/>
      <c r="J595" s="43"/>
      <c r="K595" s="43"/>
      <c r="L595" s="47"/>
      <c r="M595" s="223"/>
      <c r="N595" s="224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155</v>
      </c>
      <c r="AU595" s="20" t="s">
        <v>85</v>
      </c>
    </row>
    <row r="596" s="13" customFormat="1">
      <c r="A596" s="13"/>
      <c r="B596" s="225"/>
      <c r="C596" s="226"/>
      <c r="D596" s="227" t="s">
        <v>157</v>
      </c>
      <c r="E596" s="228" t="s">
        <v>19</v>
      </c>
      <c r="F596" s="229" t="s">
        <v>164</v>
      </c>
      <c r="G596" s="226"/>
      <c r="H596" s="228" t="s">
        <v>19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157</v>
      </c>
      <c r="AU596" s="235" t="s">
        <v>85</v>
      </c>
      <c r="AV596" s="13" t="s">
        <v>83</v>
      </c>
      <c r="AW596" s="13" t="s">
        <v>37</v>
      </c>
      <c r="AX596" s="13" t="s">
        <v>75</v>
      </c>
      <c r="AY596" s="235" t="s">
        <v>146</v>
      </c>
    </row>
    <row r="597" s="14" customFormat="1">
      <c r="A597" s="14"/>
      <c r="B597" s="236"/>
      <c r="C597" s="237"/>
      <c r="D597" s="227" t="s">
        <v>157</v>
      </c>
      <c r="E597" s="238" t="s">
        <v>19</v>
      </c>
      <c r="F597" s="239" t="s">
        <v>237</v>
      </c>
      <c r="G597" s="237"/>
      <c r="H597" s="240">
        <v>9.3000000000000007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157</v>
      </c>
      <c r="AU597" s="246" t="s">
        <v>85</v>
      </c>
      <c r="AV597" s="14" t="s">
        <v>85</v>
      </c>
      <c r="AW597" s="14" t="s">
        <v>37</v>
      </c>
      <c r="AX597" s="14" t="s">
        <v>75</v>
      </c>
      <c r="AY597" s="246" t="s">
        <v>146</v>
      </c>
    </row>
    <row r="598" s="16" customFormat="1">
      <c r="A598" s="16"/>
      <c r="B598" s="258"/>
      <c r="C598" s="259"/>
      <c r="D598" s="227" t="s">
        <v>157</v>
      </c>
      <c r="E598" s="260" t="s">
        <v>19</v>
      </c>
      <c r="F598" s="261" t="s">
        <v>167</v>
      </c>
      <c r="G598" s="259"/>
      <c r="H598" s="262">
        <v>9.3000000000000007</v>
      </c>
      <c r="I598" s="263"/>
      <c r="J598" s="259"/>
      <c r="K598" s="259"/>
      <c r="L598" s="264"/>
      <c r="M598" s="265"/>
      <c r="N598" s="266"/>
      <c r="O598" s="266"/>
      <c r="P598" s="266"/>
      <c r="Q598" s="266"/>
      <c r="R598" s="266"/>
      <c r="S598" s="266"/>
      <c r="T598" s="267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268" t="s">
        <v>157</v>
      </c>
      <c r="AU598" s="268" t="s">
        <v>85</v>
      </c>
      <c r="AV598" s="16" t="s">
        <v>153</v>
      </c>
      <c r="AW598" s="16" t="s">
        <v>37</v>
      </c>
      <c r="AX598" s="16" t="s">
        <v>83</v>
      </c>
      <c r="AY598" s="268" t="s">
        <v>146</v>
      </c>
    </row>
    <row r="599" s="2" customFormat="1" ht="24.15" customHeight="1">
      <c r="A599" s="41"/>
      <c r="B599" s="42"/>
      <c r="C599" s="207" t="s">
        <v>573</v>
      </c>
      <c r="D599" s="207" t="s">
        <v>148</v>
      </c>
      <c r="E599" s="208" t="s">
        <v>574</v>
      </c>
      <c r="F599" s="209" t="s">
        <v>575</v>
      </c>
      <c r="G599" s="210" t="s">
        <v>232</v>
      </c>
      <c r="H599" s="211">
        <v>113.19499999999999</v>
      </c>
      <c r="I599" s="212"/>
      <c r="J599" s="213">
        <f>ROUND(I599*H599,2)</f>
        <v>0</v>
      </c>
      <c r="K599" s="209" t="s">
        <v>152</v>
      </c>
      <c r="L599" s="47"/>
      <c r="M599" s="214" t="s">
        <v>19</v>
      </c>
      <c r="N599" s="215" t="s">
        <v>46</v>
      </c>
      <c r="O599" s="87"/>
      <c r="P599" s="216">
        <f>O599*H599</f>
        <v>0</v>
      </c>
      <c r="Q599" s="216">
        <v>0</v>
      </c>
      <c r="R599" s="216">
        <f>Q599*H599</f>
        <v>0</v>
      </c>
      <c r="S599" s="216">
        <v>0.035000000000000003</v>
      </c>
      <c r="T599" s="217">
        <f>S599*H599</f>
        <v>3.9618250000000002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153</v>
      </c>
      <c r="AT599" s="218" t="s">
        <v>148</v>
      </c>
      <c r="AU599" s="218" t="s">
        <v>85</v>
      </c>
      <c r="AY599" s="20" t="s">
        <v>146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20" t="s">
        <v>83</v>
      </c>
      <c r="BK599" s="219">
        <f>ROUND(I599*H599,2)</f>
        <v>0</v>
      </c>
      <c r="BL599" s="20" t="s">
        <v>153</v>
      </c>
      <c r="BM599" s="218" t="s">
        <v>576</v>
      </c>
    </row>
    <row r="600" s="2" customFormat="1">
      <c r="A600" s="41"/>
      <c r="B600" s="42"/>
      <c r="C600" s="43"/>
      <c r="D600" s="220" t="s">
        <v>155</v>
      </c>
      <c r="E600" s="43"/>
      <c r="F600" s="221" t="s">
        <v>577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155</v>
      </c>
      <c r="AU600" s="20" t="s">
        <v>85</v>
      </c>
    </row>
    <row r="601" s="13" customFormat="1">
      <c r="A601" s="13"/>
      <c r="B601" s="225"/>
      <c r="C601" s="226"/>
      <c r="D601" s="227" t="s">
        <v>157</v>
      </c>
      <c r="E601" s="228" t="s">
        <v>19</v>
      </c>
      <c r="F601" s="229" t="s">
        <v>158</v>
      </c>
      <c r="G601" s="226"/>
      <c r="H601" s="228" t="s">
        <v>19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157</v>
      </c>
      <c r="AU601" s="235" t="s">
        <v>85</v>
      </c>
      <c r="AV601" s="13" t="s">
        <v>83</v>
      </c>
      <c r="AW601" s="13" t="s">
        <v>37</v>
      </c>
      <c r="AX601" s="13" t="s">
        <v>75</v>
      </c>
      <c r="AY601" s="235" t="s">
        <v>146</v>
      </c>
    </row>
    <row r="602" s="14" customFormat="1">
      <c r="A602" s="14"/>
      <c r="B602" s="236"/>
      <c r="C602" s="237"/>
      <c r="D602" s="227" t="s">
        <v>157</v>
      </c>
      <c r="E602" s="238" t="s">
        <v>19</v>
      </c>
      <c r="F602" s="239" t="s">
        <v>340</v>
      </c>
      <c r="G602" s="237"/>
      <c r="H602" s="240">
        <v>41.700000000000003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157</v>
      </c>
      <c r="AU602" s="246" t="s">
        <v>85</v>
      </c>
      <c r="AV602" s="14" t="s">
        <v>85</v>
      </c>
      <c r="AW602" s="14" t="s">
        <v>37</v>
      </c>
      <c r="AX602" s="14" t="s">
        <v>75</v>
      </c>
      <c r="AY602" s="246" t="s">
        <v>146</v>
      </c>
    </row>
    <row r="603" s="14" customFormat="1">
      <c r="A603" s="14"/>
      <c r="B603" s="236"/>
      <c r="C603" s="237"/>
      <c r="D603" s="227" t="s">
        <v>157</v>
      </c>
      <c r="E603" s="238" t="s">
        <v>19</v>
      </c>
      <c r="F603" s="239" t="s">
        <v>540</v>
      </c>
      <c r="G603" s="237"/>
      <c r="H603" s="240">
        <v>71.495000000000005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157</v>
      </c>
      <c r="AU603" s="246" t="s">
        <v>85</v>
      </c>
      <c r="AV603" s="14" t="s">
        <v>85</v>
      </c>
      <c r="AW603" s="14" t="s">
        <v>37</v>
      </c>
      <c r="AX603" s="14" t="s">
        <v>75</v>
      </c>
      <c r="AY603" s="246" t="s">
        <v>146</v>
      </c>
    </row>
    <row r="604" s="16" customFormat="1">
      <c r="A604" s="16"/>
      <c r="B604" s="258"/>
      <c r="C604" s="259"/>
      <c r="D604" s="227" t="s">
        <v>157</v>
      </c>
      <c r="E604" s="260" t="s">
        <v>19</v>
      </c>
      <c r="F604" s="261" t="s">
        <v>167</v>
      </c>
      <c r="G604" s="259"/>
      <c r="H604" s="262">
        <v>113.19500000000001</v>
      </c>
      <c r="I604" s="263"/>
      <c r="J604" s="259"/>
      <c r="K604" s="259"/>
      <c r="L604" s="264"/>
      <c r="M604" s="265"/>
      <c r="N604" s="266"/>
      <c r="O604" s="266"/>
      <c r="P604" s="266"/>
      <c r="Q604" s="266"/>
      <c r="R604" s="266"/>
      <c r="S604" s="266"/>
      <c r="T604" s="267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68" t="s">
        <v>157</v>
      </c>
      <c r="AU604" s="268" t="s">
        <v>85</v>
      </c>
      <c r="AV604" s="16" t="s">
        <v>153</v>
      </c>
      <c r="AW604" s="16" t="s">
        <v>37</v>
      </c>
      <c r="AX604" s="16" t="s">
        <v>83</v>
      </c>
      <c r="AY604" s="268" t="s">
        <v>146</v>
      </c>
    </row>
    <row r="605" s="2" customFormat="1" ht="24.15" customHeight="1">
      <c r="A605" s="41"/>
      <c r="B605" s="42"/>
      <c r="C605" s="207" t="s">
        <v>578</v>
      </c>
      <c r="D605" s="207" t="s">
        <v>148</v>
      </c>
      <c r="E605" s="208" t="s">
        <v>579</v>
      </c>
      <c r="F605" s="209" t="s">
        <v>580</v>
      </c>
      <c r="G605" s="210" t="s">
        <v>151</v>
      </c>
      <c r="H605" s="211">
        <v>1.4359999999999999</v>
      </c>
      <c r="I605" s="212"/>
      <c r="J605" s="213">
        <f>ROUND(I605*H605,2)</f>
        <v>0</v>
      </c>
      <c r="K605" s="209" t="s">
        <v>152</v>
      </c>
      <c r="L605" s="47"/>
      <c r="M605" s="214" t="s">
        <v>19</v>
      </c>
      <c r="N605" s="215" t="s">
        <v>46</v>
      </c>
      <c r="O605" s="87"/>
      <c r="P605" s="216">
        <f>O605*H605</f>
        <v>0</v>
      </c>
      <c r="Q605" s="216">
        <v>0</v>
      </c>
      <c r="R605" s="216">
        <f>Q605*H605</f>
        <v>0</v>
      </c>
      <c r="S605" s="216">
        <v>1.8</v>
      </c>
      <c r="T605" s="217">
        <f>S605*H605</f>
        <v>2.5848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153</v>
      </c>
      <c r="AT605" s="218" t="s">
        <v>148</v>
      </c>
      <c r="AU605" s="218" t="s">
        <v>85</v>
      </c>
      <c r="AY605" s="20" t="s">
        <v>146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20" t="s">
        <v>83</v>
      </c>
      <c r="BK605" s="219">
        <f>ROUND(I605*H605,2)</f>
        <v>0</v>
      </c>
      <c r="BL605" s="20" t="s">
        <v>153</v>
      </c>
      <c r="BM605" s="218" t="s">
        <v>581</v>
      </c>
    </row>
    <row r="606" s="2" customFormat="1">
      <c r="A606" s="41"/>
      <c r="B606" s="42"/>
      <c r="C606" s="43"/>
      <c r="D606" s="220" t="s">
        <v>155</v>
      </c>
      <c r="E606" s="43"/>
      <c r="F606" s="221" t="s">
        <v>582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155</v>
      </c>
      <c r="AU606" s="20" t="s">
        <v>85</v>
      </c>
    </row>
    <row r="607" s="13" customFormat="1">
      <c r="A607" s="13"/>
      <c r="B607" s="225"/>
      <c r="C607" s="226"/>
      <c r="D607" s="227" t="s">
        <v>157</v>
      </c>
      <c r="E607" s="228" t="s">
        <v>19</v>
      </c>
      <c r="F607" s="229" t="s">
        <v>284</v>
      </c>
      <c r="G607" s="226"/>
      <c r="H607" s="228" t="s">
        <v>19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157</v>
      </c>
      <c r="AU607" s="235" t="s">
        <v>85</v>
      </c>
      <c r="AV607" s="13" t="s">
        <v>83</v>
      </c>
      <c r="AW607" s="13" t="s">
        <v>37</v>
      </c>
      <c r="AX607" s="13" t="s">
        <v>75</v>
      </c>
      <c r="AY607" s="235" t="s">
        <v>146</v>
      </c>
    </row>
    <row r="608" s="14" customFormat="1">
      <c r="A608" s="14"/>
      <c r="B608" s="236"/>
      <c r="C608" s="237"/>
      <c r="D608" s="227" t="s">
        <v>157</v>
      </c>
      <c r="E608" s="238" t="s">
        <v>19</v>
      </c>
      <c r="F608" s="239" t="s">
        <v>583</v>
      </c>
      <c r="G608" s="237"/>
      <c r="H608" s="240">
        <v>1.4359999999999999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157</v>
      </c>
      <c r="AU608" s="246" t="s">
        <v>85</v>
      </c>
      <c r="AV608" s="14" t="s">
        <v>85</v>
      </c>
      <c r="AW608" s="14" t="s">
        <v>37</v>
      </c>
      <c r="AX608" s="14" t="s">
        <v>75</v>
      </c>
      <c r="AY608" s="246" t="s">
        <v>146</v>
      </c>
    </row>
    <row r="609" s="16" customFormat="1">
      <c r="A609" s="16"/>
      <c r="B609" s="258"/>
      <c r="C609" s="259"/>
      <c r="D609" s="227" t="s">
        <v>157</v>
      </c>
      <c r="E609" s="260" t="s">
        <v>19</v>
      </c>
      <c r="F609" s="261" t="s">
        <v>167</v>
      </c>
      <c r="G609" s="259"/>
      <c r="H609" s="262">
        <v>1.4359999999999999</v>
      </c>
      <c r="I609" s="263"/>
      <c r="J609" s="259"/>
      <c r="K609" s="259"/>
      <c r="L609" s="264"/>
      <c r="M609" s="265"/>
      <c r="N609" s="266"/>
      <c r="O609" s="266"/>
      <c r="P609" s="266"/>
      <c r="Q609" s="266"/>
      <c r="R609" s="266"/>
      <c r="S609" s="266"/>
      <c r="T609" s="267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68" t="s">
        <v>157</v>
      </c>
      <c r="AU609" s="268" t="s">
        <v>85</v>
      </c>
      <c r="AV609" s="16" t="s">
        <v>153</v>
      </c>
      <c r="AW609" s="16" t="s">
        <v>37</v>
      </c>
      <c r="AX609" s="16" t="s">
        <v>83</v>
      </c>
      <c r="AY609" s="268" t="s">
        <v>146</v>
      </c>
    </row>
    <row r="610" s="2" customFormat="1" ht="24.15" customHeight="1">
      <c r="A610" s="41"/>
      <c r="B610" s="42"/>
      <c r="C610" s="207" t="s">
        <v>584</v>
      </c>
      <c r="D610" s="207" t="s">
        <v>148</v>
      </c>
      <c r="E610" s="208" t="s">
        <v>585</v>
      </c>
      <c r="F610" s="209" t="s">
        <v>586</v>
      </c>
      <c r="G610" s="210" t="s">
        <v>256</v>
      </c>
      <c r="H610" s="211">
        <v>1</v>
      </c>
      <c r="I610" s="212"/>
      <c r="J610" s="213">
        <f>ROUND(I610*H610,2)</f>
        <v>0</v>
      </c>
      <c r="K610" s="209" t="s">
        <v>152</v>
      </c>
      <c r="L610" s="47"/>
      <c r="M610" s="214" t="s">
        <v>19</v>
      </c>
      <c r="N610" s="215" t="s">
        <v>46</v>
      </c>
      <c r="O610" s="87"/>
      <c r="P610" s="216">
        <f>O610*H610</f>
        <v>0</v>
      </c>
      <c r="Q610" s="216">
        <v>0</v>
      </c>
      <c r="R610" s="216">
        <f>Q610*H610</f>
        <v>0</v>
      </c>
      <c r="S610" s="216">
        <v>0.097000000000000003</v>
      </c>
      <c r="T610" s="217">
        <f>S610*H610</f>
        <v>0.097000000000000003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8" t="s">
        <v>153</v>
      </c>
      <c r="AT610" s="218" t="s">
        <v>148</v>
      </c>
      <c r="AU610" s="218" t="s">
        <v>85</v>
      </c>
      <c r="AY610" s="20" t="s">
        <v>146</v>
      </c>
      <c r="BE610" s="219">
        <f>IF(N610="základní",J610,0)</f>
        <v>0</v>
      </c>
      <c r="BF610" s="219">
        <f>IF(N610="snížená",J610,0)</f>
        <v>0</v>
      </c>
      <c r="BG610" s="219">
        <f>IF(N610="zákl. přenesená",J610,0)</f>
        <v>0</v>
      </c>
      <c r="BH610" s="219">
        <f>IF(N610="sníž. přenesená",J610,0)</f>
        <v>0</v>
      </c>
      <c r="BI610" s="219">
        <f>IF(N610="nulová",J610,0)</f>
        <v>0</v>
      </c>
      <c r="BJ610" s="20" t="s">
        <v>83</v>
      </c>
      <c r="BK610" s="219">
        <f>ROUND(I610*H610,2)</f>
        <v>0</v>
      </c>
      <c r="BL610" s="20" t="s">
        <v>153</v>
      </c>
      <c r="BM610" s="218" t="s">
        <v>587</v>
      </c>
    </row>
    <row r="611" s="2" customFormat="1">
      <c r="A611" s="41"/>
      <c r="B611" s="42"/>
      <c r="C611" s="43"/>
      <c r="D611" s="220" t="s">
        <v>155</v>
      </c>
      <c r="E611" s="43"/>
      <c r="F611" s="221" t="s">
        <v>588</v>
      </c>
      <c r="G611" s="43"/>
      <c r="H611" s="43"/>
      <c r="I611" s="222"/>
      <c r="J611" s="43"/>
      <c r="K611" s="43"/>
      <c r="L611" s="47"/>
      <c r="M611" s="223"/>
      <c r="N611" s="22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155</v>
      </c>
      <c r="AU611" s="20" t="s">
        <v>85</v>
      </c>
    </row>
    <row r="612" s="13" customFormat="1">
      <c r="A612" s="13"/>
      <c r="B612" s="225"/>
      <c r="C612" s="226"/>
      <c r="D612" s="227" t="s">
        <v>157</v>
      </c>
      <c r="E612" s="228" t="s">
        <v>19</v>
      </c>
      <c r="F612" s="229" t="s">
        <v>589</v>
      </c>
      <c r="G612" s="226"/>
      <c r="H612" s="228" t="s">
        <v>19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157</v>
      </c>
      <c r="AU612" s="235" t="s">
        <v>85</v>
      </c>
      <c r="AV612" s="13" t="s">
        <v>83</v>
      </c>
      <c r="AW612" s="13" t="s">
        <v>37</v>
      </c>
      <c r="AX612" s="13" t="s">
        <v>75</v>
      </c>
      <c r="AY612" s="235" t="s">
        <v>146</v>
      </c>
    </row>
    <row r="613" s="14" customFormat="1">
      <c r="A613" s="14"/>
      <c r="B613" s="236"/>
      <c r="C613" s="237"/>
      <c r="D613" s="227" t="s">
        <v>157</v>
      </c>
      <c r="E613" s="238" t="s">
        <v>19</v>
      </c>
      <c r="F613" s="239" t="s">
        <v>83</v>
      </c>
      <c r="G613" s="237"/>
      <c r="H613" s="240">
        <v>1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157</v>
      </c>
      <c r="AU613" s="246" t="s">
        <v>85</v>
      </c>
      <c r="AV613" s="14" t="s">
        <v>85</v>
      </c>
      <c r="AW613" s="14" t="s">
        <v>37</v>
      </c>
      <c r="AX613" s="14" t="s">
        <v>75</v>
      </c>
      <c r="AY613" s="246" t="s">
        <v>146</v>
      </c>
    </row>
    <row r="614" s="16" customFormat="1">
      <c r="A614" s="16"/>
      <c r="B614" s="258"/>
      <c r="C614" s="259"/>
      <c r="D614" s="227" t="s">
        <v>157</v>
      </c>
      <c r="E614" s="260" t="s">
        <v>19</v>
      </c>
      <c r="F614" s="261" t="s">
        <v>167</v>
      </c>
      <c r="G614" s="259"/>
      <c r="H614" s="262">
        <v>1</v>
      </c>
      <c r="I614" s="263"/>
      <c r="J614" s="259"/>
      <c r="K614" s="259"/>
      <c r="L614" s="264"/>
      <c r="M614" s="265"/>
      <c r="N614" s="266"/>
      <c r="O614" s="266"/>
      <c r="P614" s="266"/>
      <c r="Q614" s="266"/>
      <c r="R614" s="266"/>
      <c r="S614" s="266"/>
      <c r="T614" s="267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68" t="s">
        <v>157</v>
      </c>
      <c r="AU614" s="268" t="s">
        <v>85</v>
      </c>
      <c r="AV614" s="16" t="s">
        <v>153</v>
      </c>
      <c r="AW614" s="16" t="s">
        <v>37</v>
      </c>
      <c r="AX614" s="16" t="s">
        <v>83</v>
      </c>
      <c r="AY614" s="268" t="s">
        <v>146</v>
      </c>
    </row>
    <row r="615" s="2" customFormat="1" ht="24.15" customHeight="1">
      <c r="A615" s="41"/>
      <c r="B615" s="42"/>
      <c r="C615" s="207" t="s">
        <v>590</v>
      </c>
      <c r="D615" s="207" t="s">
        <v>148</v>
      </c>
      <c r="E615" s="208" t="s">
        <v>591</v>
      </c>
      <c r="F615" s="209" t="s">
        <v>592</v>
      </c>
      <c r="G615" s="210" t="s">
        <v>318</v>
      </c>
      <c r="H615" s="211">
        <v>6.5</v>
      </c>
      <c r="I615" s="212"/>
      <c r="J615" s="213">
        <f>ROUND(I615*H615,2)</f>
        <v>0</v>
      </c>
      <c r="K615" s="209" t="s">
        <v>152</v>
      </c>
      <c r="L615" s="47"/>
      <c r="M615" s="214" t="s">
        <v>19</v>
      </c>
      <c r="N615" s="215" t="s">
        <v>46</v>
      </c>
      <c r="O615" s="87"/>
      <c r="P615" s="216">
        <f>O615*H615</f>
        <v>0</v>
      </c>
      <c r="Q615" s="216">
        <v>0</v>
      </c>
      <c r="R615" s="216">
        <f>Q615*H615</f>
        <v>0</v>
      </c>
      <c r="S615" s="216">
        <v>0.042000000000000003</v>
      </c>
      <c r="T615" s="217">
        <f>S615*H615</f>
        <v>0.27300000000000002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8" t="s">
        <v>153</v>
      </c>
      <c r="AT615" s="218" t="s">
        <v>148</v>
      </c>
      <c r="AU615" s="218" t="s">
        <v>85</v>
      </c>
      <c r="AY615" s="20" t="s">
        <v>146</v>
      </c>
      <c r="BE615" s="219">
        <f>IF(N615="základní",J615,0)</f>
        <v>0</v>
      </c>
      <c r="BF615" s="219">
        <f>IF(N615="snížená",J615,0)</f>
        <v>0</v>
      </c>
      <c r="BG615" s="219">
        <f>IF(N615="zákl. přenesená",J615,0)</f>
        <v>0</v>
      </c>
      <c r="BH615" s="219">
        <f>IF(N615="sníž. přenesená",J615,0)</f>
        <v>0</v>
      </c>
      <c r="BI615" s="219">
        <f>IF(N615="nulová",J615,0)</f>
        <v>0</v>
      </c>
      <c r="BJ615" s="20" t="s">
        <v>83</v>
      </c>
      <c r="BK615" s="219">
        <f>ROUND(I615*H615,2)</f>
        <v>0</v>
      </c>
      <c r="BL615" s="20" t="s">
        <v>153</v>
      </c>
      <c r="BM615" s="218" t="s">
        <v>593</v>
      </c>
    </row>
    <row r="616" s="2" customFormat="1">
      <c r="A616" s="41"/>
      <c r="B616" s="42"/>
      <c r="C616" s="43"/>
      <c r="D616" s="220" t="s">
        <v>155</v>
      </c>
      <c r="E616" s="43"/>
      <c r="F616" s="221" t="s">
        <v>594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155</v>
      </c>
      <c r="AU616" s="20" t="s">
        <v>85</v>
      </c>
    </row>
    <row r="617" s="13" customFormat="1">
      <c r="A617" s="13"/>
      <c r="B617" s="225"/>
      <c r="C617" s="226"/>
      <c r="D617" s="227" t="s">
        <v>157</v>
      </c>
      <c r="E617" s="228" t="s">
        <v>19</v>
      </c>
      <c r="F617" s="229" t="s">
        <v>595</v>
      </c>
      <c r="G617" s="226"/>
      <c r="H617" s="228" t="s">
        <v>19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157</v>
      </c>
      <c r="AU617" s="235" t="s">
        <v>85</v>
      </c>
      <c r="AV617" s="13" t="s">
        <v>83</v>
      </c>
      <c r="AW617" s="13" t="s">
        <v>37</v>
      </c>
      <c r="AX617" s="13" t="s">
        <v>75</v>
      </c>
      <c r="AY617" s="235" t="s">
        <v>146</v>
      </c>
    </row>
    <row r="618" s="14" customFormat="1">
      <c r="A618" s="14"/>
      <c r="B618" s="236"/>
      <c r="C618" s="237"/>
      <c r="D618" s="227" t="s">
        <v>157</v>
      </c>
      <c r="E618" s="238" t="s">
        <v>19</v>
      </c>
      <c r="F618" s="239" t="s">
        <v>596</v>
      </c>
      <c r="G618" s="237"/>
      <c r="H618" s="240">
        <v>6.5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157</v>
      </c>
      <c r="AU618" s="246" t="s">
        <v>85</v>
      </c>
      <c r="AV618" s="14" t="s">
        <v>85</v>
      </c>
      <c r="AW618" s="14" t="s">
        <v>37</v>
      </c>
      <c r="AX618" s="14" t="s">
        <v>75</v>
      </c>
      <c r="AY618" s="246" t="s">
        <v>146</v>
      </c>
    </row>
    <row r="619" s="16" customFormat="1">
      <c r="A619" s="16"/>
      <c r="B619" s="258"/>
      <c r="C619" s="259"/>
      <c r="D619" s="227" t="s">
        <v>157</v>
      </c>
      <c r="E619" s="260" t="s">
        <v>19</v>
      </c>
      <c r="F619" s="261" t="s">
        <v>167</v>
      </c>
      <c r="G619" s="259"/>
      <c r="H619" s="262">
        <v>6.5</v>
      </c>
      <c r="I619" s="263"/>
      <c r="J619" s="259"/>
      <c r="K619" s="259"/>
      <c r="L619" s="264"/>
      <c r="M619" s="265"/>
      <c r="N619" s="266"/>
      <c r="O619" s="266"/>
      <c r="P619" s="266"/>
      <c r="Q619" s="266"/>
      <c r="R619" s="266"/>
      <c r="S619" s="266"/>
      <c r="T619" s="267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68" t="s">
        <v>157</v>
      </c>
      <c r="AU619" s="268" t="s">
        <v>85</v>
      </c>
      <c r="AV619" s="16" t="s">
        <v>153</v>
      </c>
      <c r="AW619" s="16" t="s">
        <v>37</v>
      </c>
      <c r="AX619" s="16" t="s">
        <v>83</v>
      </c>
      <c r="AY619" s="268" t="s">
        <v>146</v>
      </c>
    </row>
    <row r="620" s="2" customFormat="1" ht="24.15" customHeight="1">
      <c r="A620" s="41"/>
      <c r="B620" s="42"/>
      <c r="C620" s="207" t="s">
        <v>597</v>
      </c>
      <c r="D620" s="207" t="s">
        <v>148</v>
      </c>
      <c r="E620" s="208" t="s">
        <v>598</v>
      </c>
      <c r="F620" s="209" t="s">
        <v>599</v>
      </c>
      <c r="G620" s="210" t="s">
        <v>318</v>
      </c>
      <c r="H620" s="211">
        <v>4</v>
      </c>
      <c r="I620" s="212"/>
      <c r="J620" s="213">
        <f>ROUND(I620*H620,2)</f>
        <v>0</v>
      </c>
      <c r="K620" s="209" t="s">
        <v>152</v>
      </c>
      <c r="L620" s="47"/>
      <c r="M620" s="214" t="s">
        <v>19</v>
      </c>
      <c r="N620" s="215" t="s">
        <v>46</v>
      </c>
      <c r="O620" s="87"/>
      <c r="P620" s="216">
        <f>O620*H620</f>
        <v>0</v>
      </c>
      <c r="Q620" s="216">
        <v>0.00123</v>
      </c>
      <c r="R620" s="216">
        <f>Q620*H620</f>
        <v>0.0049199999999999999</v>
      </c>
      <c r="S620" s="216">
        <v>0.017000000000000001</v>
      </c>
      <c r="T620" s="217">
        <f>S620*H620</f>
        <v>0.068000000000000005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153</v>
      </c>
      <c r="AT620" s="218" t="s">
        <v>148</v>
      </c>
      <c r="AU620" s="218" t="s">
        <v>85</v>
      </c>
      <c r="AY620" s="20" t="s">
        <v>146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20" t="s">
        <v>83</v>
      </c>
      <c r="BK620" s="219">
        <f>ROUND(I620*H620,2)</f>
        <v>0</v>
      </c>
      <c r="BL620" s="20" t="s">
        <v>153</v>
      </c>
      <c r="BM620" s="218" t="s">
        <v>600</v>
      </c>
    </row>
    <row r="621" s="2" customFormat="1">
      <c r="A621" s="41"/>
      <c r="B621" s="42"/>
      <c r="C621" s="43"/>
      <c r="D621" s="220" t="s">
        <v>155</v>
      </c>
      <c r="E621" s="43"/>
      <c r="F621" s="221" t="s">
        <v>601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155</v>
      </c>
      <c r="AU621" s="20" t="s">
        <v>85</v>
      </c>
    </row>
    <row r="622" s="13" customFormat="1">
      <c r="A622" s="13"/>
      <c r="B622" s="225"/>
      <c r="C622" s="226"/>
      <c r="D622" s="227" t="s">
        <v>157</v>
      </c>
      <c r="E622" s="228" t="s">
        <v>19</v>
      </c>
      <c r="F622" s="229" t="s">
        <v>602</v>
      </c>
      <c r="G622" s="226"/>
      <c r="H622" s="228" t="s">
        <v>19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157</v>
      </c>
      <c r="AU622" s="235" t="s">
        <v>85</v>
      </c>
      <c r="AV622" s="13" t="s">
        <v>83</v>
      </c>
      <c r="AW622" s="13" t="s">
        <v>37</v>
      </c>
      <c r="AX622" s="13" t="s">
        <v>75</v>
      </c>
      <c r="AY622" s="235" t="s">
        <v>146</v>
      </c>
    </row>
    <row r="623" s="14" customFormat="1">
      <c r="A623" s="14"/>
      <c r="B623" s="236"/>
      <c r="C623" s="237"/>
      <c r="D623" s="227" t="s">
        <v>157</v>
      </c>
      <c r="E623" s="238" t="s">
        <v>19</v>
      </c>
      <c r="F623" s="239" t="s">
        <v>603</v>
      </c>
      <c r="G623" s="237"/>
      <c r="H623" s="240">
        <v>4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157</v>
      </c>
      <c r="AU623" s="246" t="s">
        <v>85</v>
      </c>
      <c r="AV623" s="14" t="s">
        <v>85</v>
      </c>
      <c r="AW623" s="14" t="s">
        <v>37</v>
      </c>
      <c r="AX623" s="14" t="s">
        <v>75</v>
      </c>
      <c r="AY623" s="246" t="s">
        <v>146</v>
      </c>
    </row>
    <row r="624" s="16" customFormat="1">
      <c r="A624" s="16"/>
      <c r="B624" s="258"/>
      <c r="C624" s="259"/>
      <c r="D624" s="227" t="s">
        <v>157</v>
      </c>
      <c r="E624" s="260" t="s">
        <v>19</v>
      </c>
      <c r="F624" s="261" t="s">
        <v>167</v>
      </c>
      <c r="G624" s="259"/>
      <c r="H624" s="262">
        <v>4</v>
      </c>
      <c r="I624" s="263"/>
      <c r="J624" s="259"/>
      <c r="K624" s="259"/>
      <c r="L624" s="264"/>
      <c r="M624" s="265"/>
      <c r="N624" s="266"/>
      <c r="O624" s="266"/>
      <c r="P624" s="266"/>
      <c r="Q624" s="266"/>
      <c r="R624" s="266"/>
      <c r="S624" s="266"/>
      <c r="T624" s="267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68" t="s">
        <v>157</v>
      </c>
      <c r="AU624" s="268" t="s">
        <v>85</v>
      </c>
      <c r="AV624" s="16" t="s">
        <v>153</v>
      </c>
      <c r="AW624" s="16" t="s">
        <v>37</v>
      </c>
      <c r="AX624" s="16" t="s">
        <v>83</v>
      </c>
      <c r="AY624" s="268" t="s">
        <v>146</v>
      </c>
    </row>
    <row r="625" s="2" customFormat="1" ht="24.15" customHeight="1">
      <c r="A625" s="41"/>
      <c r="B625" s="42"/>
      <c r="C625" s="207" t="s">
        <v>604</v>
      </c>
      <c r="D625" s="207" t="s">
        <v>148</v>
      </c>
      <c r="E625" s="208" t="s">
        <v>605</v>
      </c>
      <c r="F625" s="209" t="s">
        <v>606</v>
      </c>
      <c r="G625" s="210" t="s">
        <v>318</v>
      </c>
      <c r="H625" s="211">
        <v>3</v>
      </c>
      <c r="I625" s="212"/>
      <c r="J625" s="213">
        <f>ROUND(I625*H625,2)</f>
        <v>0</v>
      </c>
      <c r="K625" s="209" t="s">
        <v>152</v>
      </c>
      <c r="L625" s="47"/>
      <c r="M625" s="214" t="s">
        <v>19</v>
      </c>
      <c r="N625" s="215" t="s">
        <v>46</v>
      </c>
      <c r="O625" s="87"/>
      <c r="P625" s="216">
        <f>O625*H625</f>
        <v>0</v>
      </c>
      <c r="Q625" s="216">
        <v>0.0012800000000000001</v>
      </c>
      <c r="R625" s="216">
        <f>Q625*H625</f>
        <v>0.0038400000000000005</v>
      </c>
      <c r="S625" s="216">
        <v>0.021000000000000001</v>
      </c>
      <c r="T625" s="217">
        <f>S625*H625</f>
        <v>0.063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153</v>
      </c>
      <c r="AT625" s="218" t="s">
        <v>148</v>
      </c>
      <c r="AU625" s="218" t="s">
        <v>85</v>
      </c>
      <c r="AY625" s="20" t="s">
        <v>146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20" t="s">
        <v>83</v>
      </c>
      <c r="BK625" s="219">
        <f>ROUND(I625*H625,2)</f>
        <v>0</v>
      </c>
      <c r="BL625" s="20" t="s">
        <v>153</v>
      </c>
      <c r="BM625" s="218" t="s">
        <v>607</v>
      </c>
    </row>
    <row r="626" s="2" customFormat="1">
      <c r="A626" s="41"/>
      <c r="B626" s="42"/>
      <c r="C626" s="43"/>
      <c r="D626" s="220" t="s">
        <v>155</v>
      </c>
      <c r="E626" s="43"/>
      <c r="F626" s="221" t="s">
        <v>608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155</v>
      </c>
      <c r="AU626" s="20" t="s">
        <v>85</v>
      </c>
    </row>
    <row r="627" s="13" customFormat="1">
      <c r="A627" s="13"/>
      <c r="B627" s="225"/>
      <c r="C627" s="226"/>
      <c r="D627" s="227" t="s">
        <v>157</v>
      </c>
      <c r="E627" s="228" t="s">
        <v>19</v>
      </c>
      <c r="F627" s="229" t="s">
        <v>609</v>
      </c>
      <c r="G627" s="226"/>
      <c r="H627" s="228" t="s">
        <v>19</v>
      </c>
      <c r="I627" s="230"/>
      <c r="J627" s="226"/>
      <c r="K627" s="226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157</v>
      </c>
      <c r="AU627" s="235" t="s">
        <v>85</v>
      </c>
      <c r="AV627" s="13" t="s">
        <v>83</v>
      </c>
      <c r="AW627" s="13" t="s">
        <v>37</v>
      </c>
      <c r="AX627" s="13" t="s">
        <v>75</v>
      </c>
      <c r="AY627" s="235" t="s">
        <v>146</v>
      </c>
    </row>
    <row r="628" s="14" customFormat="1">
      <c r="A628" s="14"/>
      <c r="B628" s="236"/>
      <c r="C628" s="237"/>
      <c r="D628" s="227" t="s">
        <v>157</v>
      </c>
      <c r="E628" s="238" t="s">
        <v>19</v>
      </c>
      <c r="F628" s="239" t="s">
        <v>610</v>
      </c>
      <c r="G628" s="237"/>
      <c r="H628" s="240">
        <v>3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157</v>
      </c>
      <c r="AU628" s="246" t="s">
        <v>85</v>
      </c>
      <c r="AV628" s="14" t="s">
        <v>85</v>
      </c>
      <c r="AW628" s="14" t="s">
        <v>37</v>
      </c>
      <c r="AX628" s="14" t="s">
        <v>75</v>
      </c>
      <c r="AY628" s="246" t="s">
        <v>146</v>
      </c>
    </row>
    <row r="629" s="16" customFormat="1">
      <c r="A629" s="16"/>
      <c r="B629" s="258"/>
      <c r="C629" s="259"/>
      <c r="D629" s="227" t="s">
        <v>157</v>
      </c>
      <c r="E629" s="260" t="s">
        <v>19</v>
      </c>
      <c r="F629" s="261" t="s">
        <v>167</v>
      </c>
      <c r="G629" s="259"/>
      <c r="H629" s="262">
        <v>3</v>
      </c>
      <c r="I629" s="263"/>
      <c r="J629" s="259"/>
      <c r="K629" s="259"/>
      <c r="L629" s="264"/>
      <c r="M629" s="265"/>
      <c r="N629" s="266"/>
      <c r="O629" s="266"/>
      <c r="P629" s="266"/>
      <c r="Q629" s="266"/>
      <c r="R629" s="266"/>
      <c r="S629" s="266"/>
      <c r="T629" s="267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T629" s="268" t="s">
        <v>157</v>
      </c>
      <c r="AU629" s="268" t="s">
        <v>85</v>
      </c>
      <c r="AV629" s="16" t="s">
        <v>153</v>
      </c>
      <c r="AW629" s="16" t="s">
        <v>37</v>
      </c>
      <c r="AX629" s="16" t="s">
        <v>83</v>
      </c>
      <c r="AY629" s="268" t="s">
        <v>146</v>
      </c>
    </row>
    <row r="630" s="2" customFormat="1" ht="24.15" customHeight="1">
      <c r="A630" s="41"/>
      <c r="B630" s="42"/>
      <c r="C630" s="207" t="s">
        <v>611</v>
      </c>
      <c r="D630" s="207" t="s">
        <v>148</v>
      </c>
      <c r="E630" s="208" t="s">
        <v>612</v>
      </c>
      <c r="F630" s="209" t="s">
        <v>613</v>
      </c>
      <c r="G630" s="210" t="s">
        <v>318</v>
      </c>
      <c r="H630" s="211">
        <v>4</v>
      </c>
      <c r="I630" s="212"/>
      <c r="J630" s="213">
        <f>ROUND(I630*H630,2)</f>
        <v>0</v>
      </c>
      <c r="K630" s="209" t="s">
        <v>152</v>
      </c>
      <c r="L630" s="47"/>
      <c r="M630" s="214" t="s">
        <v>19</v>
      </c>
      <c r="N630" s="215" t="s">
        <v>46</v>
      </c>
      <c r="O630" s="87"/>
      <c r="P630" s="216">
        <f>O630*H630</f>
        <v>0</v>
      </c>
      <c r="Q630" s="216">
        <v>0.00142</v>
      </c>
      <c r="R630" s="216">
        <f>Q630*H630</f>
        <v>0.0056800000000000002</v>
      </c>
      <c r="S630" s="216">
        <v>0.029000000000000001</v>
      </c>
      <c r="T630" s="217">
        <f>S630*H630</f>
        <v>0.11600000000000001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8" t="s">
        <v>153</v>
      </c>
      <c r="AT630" s="218" t="s">
        <v>148</v>
      </c>
      <c r="AU630" s="218" t="s">
        <v>85</v>
      </c>
      <c r="AY630" s="20" t="s">
        <v>146</v>
      </c>
      <c r="BE630" s="219">
        <f>IF(N630="základní",J630,0)</f>
        <v>0</v>
      </c>
      <c r="BF630" s="219">
        <f>IF(N630="snížená",J630,0)</f>
        <v>0</v>
      </c>
      <c r="BG630" s="219">
        <f>IF(N630="zákl. přenesená",J630,0)</f>
        <v>0</v>
      </c>
      <c r="BH630" s="219">
        <f>IF(N630="sníž. přenesená",J630,0)</f>
        <v>0</v>
      </c>
      <c r="BI630" s="219">
        <f>IF(N630="nulová",J630,0)</f>
        <v>0</v>
      </c>
      <c r="BJ630" s="20" t="s">
        <v>83</v>
      </c>
      <c r="BK630" s="219">
        <f>ROUND(I630*H630,2)</f>
        <v>0</v>
      </c>
      <c r="BL630" s="20" t="s">
        <v>153</v>
      </c>
      <c r="BM630" s="218" t="s">
        <v>614</v>
      </c>
    </row>
    <row r="631" s="2" customFormat="1">
      <c r="A631" s="41"/>
      <c r="B631" s="42"/>
      <c r="C631" s="43"/>
      <c r="D631" s="220" t="s">
        <v>155</v>
      </c>
      <c r="E631" s="43"/>
      <c r="F631" s="221" t="s">
        <v>615</v>
      </c>
      <c r="G631" s="43"/>
      <c r="H631" s="43"/>
      <c r="I631" s="222"/>
      <c r="J631" s="43"/>
      <c r="K631" s="43"/>
      <c r="L631" s="47"/>
      <c r="M631" s="223"/>
      <c r="N631" s="224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155</v>
      </c>
      <c r="AU631" s="20" t="s">
        <v>85</v>
      </c>
    </row>
    <row r="632" s="13" customFormat="1">
      <c r="A632" s="13"/>
      <c r="B632" s="225"/>
      <c r="C632" s="226"/>
      <c r="D632" s="227" t="s">
        <v>157</v>
      </c>
      <c r="E632" s="228" t="s">
        <v>19</v>
      </c>
      <c r="F632" s="229" t="s">
        <v>602</v>
      </c>
      <c r="G632" s="226"/>
      <c r="H632" s="228" t="s">
        <v>19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157</v>
      </c>
      <c r="AU632" s="235" t="s">
        <v>85</v>
      </c>
      <c r="AV632" s="13" t="s">
        <v>83</v>
      </c>
      <c r="AW632" s="13" t="s">
        <v>37</v>
      </c>
      <c r="AX632" s="13" t="s">
        <v>75</v>
      </c>
      <c r="AY632" s="235" t="s">
        <v>146</v>
      </c>
    </row>
    <row r="633" s="14" customFormat="1">
      <c r="A633" s="14"/>
      <c r="B633" s="236"/>
      <c r="C633" s="237"/>
      <c r="D633" s="227" t="s">
        <v>157</v>
      </c>
      <c r="E633" s="238" t="s">
        <v>19</v>
      </c>
      <c r="F633" s="239" t="s">
        <v>603</v>
      </c>
      <c r="G633" s="237"/>
      <c r="H633" s="240">
        <v>4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6" t="s">
        <v>157</v>
      </c>
      <c r="AU633" s="246" t="s">
        <v>85</v>
      </c>
      <c r="AV633" s="14" t="s">
        <v>85</v>
      </c>
      <c r="AW633" s="14" t="s">
        <v>37</v>
      </c>
      <c r="AX633" s="14" t="s">
        <v>75</v>
      </c>
      <c r="AY633" s="246" t="s">
        <v>146</v>
      </c>
    </row>
    <row r="634" s="16" customFormat="1">
      <c r="A634" s="16"/>
      <c r="B634" s="258"/>
      <c r="C634" s="259"/>
      <c r="D634" s="227" t="s">
        <v>157</v>
      </c>
      <c r="E634" s="260" t="s">
        <v>19</v>
      </c>
      <c r="F634" s="261" t="s">
        <v>167</v>
      </c>
      <c r="G634" s="259"/>
      <c r="H634" s="262">
        <v>4</v>
      </c>
      <c r="I634" s="263"/>
      <c r="J634" s="259"/>
      <c r="K634" s="259"/>
      <c r="L634" s="264"/>
      <c r="M634" s="265"/>
      <c r="N634" s="266"/>
      <c r="O634" s="266"/>
      <c r="P634" s="266"/>
      <c r="Q634" s="266"/>
      <c r="R634" s="266"/>
      <c r="S634" s="266"/>
      <c r="T634" s="267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T634" s="268" t="s">
        <v>157</v>
      </c>
      <c r="AU634" s="268" t="s">
        <v>85</v>
      </c>
      <c r="AV634" s="16" t="s">
        <v>153</v>
      </c>
      <c r="AW634" s="16" t="s">
        <v>37</v>
      </c>
      <c r="AX634" s="16" t="s">
        <v>83</v>
      </c>
      <c r="AY634" s="268" t="s">
        <v>146</v>
      </c>
    </row>
    <row r="635" s="2" customFormat="1" ht="24.15" customHeight="1">
      <c r="A635" s="41"/>
      <c r="B635" s="42"/>
      <c r="C635" s="207" t="s">
        <v>616</v>
      </c>
      <c r="D635" s="207" t="s">
        <v>148</v>
      </c>
      <c r="E635" s="208" t="s">
        <v>617</v>
      </c>
      <c r="F635" s="209" t="s">
        <v>618</v>
      </c>
      <c r="G635" s="210" t="s">
        <v>232</v>
      </c>
      <c r="H635" s="211">
        <v>30</v>
      </c>
      <c r="I635" s="212"/>
      <c r="J635" s="213">
        <f>ROUND(I635*H635,2)</f>
        <v>0</v>
      </c>
      <c r="K635" s="209" t="s">
        <v>152</v>
      </c>
      <c r="L635" s="47"/>
      <c r="M635" s="214" t="s">
        <v>19</v>
      </c>
      <c r="N635" s="215" t="s">
        <v>46</v>
      </c>
      <c r="O635" s="87"/>
      <c r="P635" s="216">
        <f>O635*H635</f>
        <v>0</v>
      </c>
      <c r="Q635" s="216">
        <v>0</v>
      </c>
      <c r="R635" s="216">
        <f>Q635*H635</f>
        <v>0</v>
      </c>
      <c r="S635" s="216">
        <v>0.068000000000000005</v>
      </c>
      <c r="T635" s="217">
        <f>S635*H635</f>
        <v>2.04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153</v>
      </c>
      <c r="AT635" s="218" t="s">
        <v>148</v>
      </c>
      <c r="AU635" s="218" t="s">
        <v>85</v>
      </c>
      <c r="AY635" s="20" t="s">
        <v>146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83</v>
      </c>
      <c r="BK635" s="219">
        <f>ROUND(I635*H635,2)</f>
        <v>0</v>
      </c>
      <c r="BL635" s="20" t="s">
        <v>153</v>
      </c>
      <c r="BM635" s="218" t="s">
        <v>619</v>
      </c>
    </row>
    <row r="636" s="2" customFormat="1">
      <c r="A636" s="41"/>
      <c r="B636" s="42"/>
      <c r="C636" s="43"/>
      <c r="D636" s="220" t="s">
        <v>155</v>
      </c>
      <c r="E636" s="43"/>
      <c r="F636" s="221" t="s">
        <v>620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155</v>
      </c>
      <c r="AU636" s="20" t="s">
        <v>85</v>
      </c>
    </row>
    <row r="637" s="13" customFormat="1">
      <c r="A637" s="13"/>
      <c r="B637" s="225"/>
      <c r="C637" s="226"/>
      <c r="D637" s="227" t="s">
        <v>157</v>
      </c>
      <c r="E637" s="228" t="s">
        <v>19</v>
      </c>
      <c r="F637" s="229" t="s">
        <v>389</v>
      </c>
      <c r="G637" s="226"/>
      <c r="H637" s="228" t="s">
        <v>19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157</v>
      </c>
      <c r="AU637" s="235" t="s">
        <v>85</v>
      </c>
      <c r="AV637" s="13" t="s">
        <v>83</v>
      </c>
      <c r="AW637" s="13" t="s">
        <v>37</v>
      </c>
      <c r="AX637" s="13" t="s">
        <v>75</v>
      </c>
      <c r="AY637" s="235" t="s">
        <v>146</v>
      </c>
    </row>
    <row r="638" s="14" customFormat="1">
      <c r="A638" s="14"/>
      <c r="B638" s="236"/>
      <c r="C638" s="237"/>
      <c r="D638" s="227" t="s">
        <v>157</v>
      </c>
      <c r="E638" s="238" t="s">
        <v>19</v>
      </c>
      <c r="F638" s="239" t="s">
        <v>390</v>
      </c>
      <c r="G638" s="237"/>
      <c r="H638" s="240">
        <v>30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6" t="s">
        <v>157</v>
      </c>
      <c r="AU638" s="246" t="s">
        <v>85</v>
      </c>
      <c r="AV638" s="14" t="s">
        <v>85</v>
      </c>
      <c r="AW638" s="14" t="s">
        <v>37</v>
      </c>
      <c r="AX638" s="14" t="s">
        <v>75</v>
      </c>
      <c r="AY638" s="246" t="s">
        <v>146</v>
      </c>
    </row>
    <row r="639" s="16" customFormat="1">
      <c r="A639" s="16"/>
      <c r="B639" s="258"/>
      <c r="C639" s="259"/>
      <c r="D639" s="227" t="s">
        <v>157</v>
      </c>
      <c r="E639" s="260" t="s">
        <v>19</v>
      </c>
      <c r="F639" s="261" t="s">
        <v>167</v>
      </c>
      <c r="G639" s="259"/>
      <c r="H639" s="262">
        <v>30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68" t="s">
        <v>157</v>
      </c>
      <c r="AU639" s="268" t="s">
        <v>85</v>
      </c>
      <c r="AV639" s="16" t="s">
        <v>153</v>
      </c>
      <c r="AW639" s="16" t="s">
        <v>37</v>
      </c>
      <c r="AX639" s="16" t="s">
        <v>83</v>
      </c>
      <c r="AY639" s="268" t="s">
        <v>146</v>
      </c>
    </row>
    <row r="640" s="12" customFormat="1" ht="22.8" customHeight="1">
      <c r="A640" s="12"/>
      <c r="B640" s="191"/>
      <c r="C640" s="192"/>
      <c r="D640" s="193" t="s">
        <v>74</v>
      </c>
      <c r="E640" s="205" t="s">
        <v>621</v>
      </c>
      <c r="F640" s="205" t="s">
        <v>622</v>
      </c>
      <c r="G640" s="192"/>
      <c r="H640" s="192"/>
      <c r="I640" s="195"/>
      <c r="J640" s="206">
        <f>BK640</f>
        <v>0</v>
      </c>
      <c r="K640" s="192"/>
      <c r="L640" s="197"/>
      <c r="M640" s="198"/>
      <c r="N640" s="199"/>
      <c r="O640" s="199"/>
      <c r="P640" s="200">
        <f>SUM(P641:P653)</f>
        <v>0</v>
      </c>
      <c r="Q640" s="199"/>
      <c r="R640" s="200">
        <f>SUM(R641:R653)</f>
        <v>0</v>
      </c>
      <c r="S640" s="199"/>
      <c r="T640" s="201">
        <f>SUM(T641:T653)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2" t="s">
        <v>83</v>
      </c>
      <c r="AT640" s="203" t="s">
        <v>74</v>
      </c>
      <c r="AU640" s="203" t="s">
        <v>83</v>
      </c>
      <c r="AY640" s="202" t="s">
        <v>146</v>
      </c>
      <c r="BK640" s="204">
        <f>SUM(BK641:BK653)</f>
        <v>0</v>
      </c>
    </row>
    <row r="641" s="2" customFormat="1" ht="24.15" customHeight="1">
      <c r="A641" s="41"/>
      <c r="B641" s="42"/>
      <c r="C641" s="207" t="s">
        <v>623</v>
      </c>
      <c r="D641" s="207" t="s">
        <v>148</v>
      </c>
      <c r="E641" s="208" t="s">
        <v>624</v>
      </c>
      <c r="F641" s="209" t="s">
        <v>625</v>
      </c>
      <c r="G641" s="210" t="s">
        <v>205</v>
      </c>
      <c r="H641" s="211">
        <v>78.400999999999996</v>
      </c>
      <c r="I641" s="212"/>
      <c r="J641" s="213">
        <f>ROUND(I641*H641,2)</f>
        <v>0</v>
      </c>
      <c r="K641" s="209" t="s">
        <v>152</v>
      </c>
      <c r="L641" s="47"/>
      <c r="M641" s="214" t="s">
        <v>19</v>
      </c>
      <c r="N641" s="215" t="s">
        <v>46</v>
      </c>
      <c r="O641" s="87"/>
      <c r="P641" s="216">
        <f>O641*H641</f>
        <v>0</v>
      </c>
      <c r="Q641" s="216">
        <v>0</v>
      </c>
      <c r="R641" s="216">
        <f>Q641*H641</f>
        <v>0</v>
      </c>
      <c r="S641" s="216">
        <v>0</v>
      </c>
      <c r="T641" s="21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8" t="s">
        <v>153</v>
      </c>
      <c r="AT641" s="218" t="s">
        <v>148</v>
      </c>
      <c r="AU641" s="218" t="s">
        <v>85</v>
      </c>
      <c r="AY641" s="20" t="s">
        <v>146</v>
      </c>
      <c r="BE641" s="219">
        <f>IF(N641="základní",J641,0)</f>
        <v>0</v>
      </c>
      <c r="BF641" s="219">
        <f>IF(N641="snížená",J641,0)</f>
        <v>0</v>
      </c>
      <c r="BG641" s="219">
        <f>IF(N641="zákl. přenesená",J641,0)</f>
        <v>0</v>
      </c>
      <c r="BH641" s="219">
        <f>IF(N641="sníž. přenesená",J641,0)</f>
        <v>0</v>
      </c>
      <c r="BI641" s="219">
        <f>IF(N641="nulová",J641,0)</f>
        <v>0</v>
      </c>
      <c r="BJ641" s="20" t="s">
        <v>83</v>
      </c>
      <c r="BK641" s="219">
        <f>ROUND(I641*H641,2)</f>
        <v>0</v>
      </c>
      <c r="BL641" s="20" t="s">
        <v>153</v>
      </c>
      <c r="BM641" s="218" t="s">
        <v>626</v>
      </c>
    </row>
    <row r="642" s="2" customFormat="1">
      <c r="A642" s="41"/>
      <c r="B642" s="42"/>
      <c r="C642" s="43"/>
      <c r="D642" s="220" t="s">
        <v>155</v>
      </c>
      <c r="E642" s="43"/>
      <c r="F642" s="221" t="s">
        <v>627</v>
      </c>
      <c r="G642" s="43"/>
      <c r="H642" s="43"/>
      <c r="I642" s="222"/>
      <c r="J642" s="43"/>
      <c r="K642" s="43"/>
      <c r="L642" s="47"/>
      <c r="M642" s="223"/>
      <c r="N642" s="22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155</v>
      </c>
      <c r="AU642" s="20" t="s">
        <v>85</v>
      </c>
    </row>
    <row r="643" s="2" customFormat="1" ht="21.75" customHeight="1">
      <c r="A643" s="41"/>
      <c r="B643" s="42"/>
      <c r="C643" s="207" t="s">
        <v>628</v>
      </c>
      <c r="D643" s="207" t="s">
        <v>148</v>
      </c>
      <c r="E643" s="208" t="s">
        <v>629</v>
      </c>
      <c r="F643" s="209" t="s">
        <v>630</v>
      </c>
      <c r="G643" s="210" t="s">
        <v>205</v>
      </c>
      <c r="H643" s="211">
        <v>78.400999999999996</v>
      </c>
      <c r="I643" s="212"/>
      <c r="J643" s="213">
        <f>ROUND(I643*H643,2)</f>
        <v>0</v>
      </c>
      <c r="K643" s="209" t="s">
        <v>152</v>
      </c>
      <c r="L643" s="47"/>
      <c r="M643" s="214" t="s">
        <v>19</v>
      </c>
      <c r="N643" s="215" t="s">
        <v>46</v>
      </c>
      <c r="O643" s="87"/>
      <c r="P643" s="216">
        <f>O643*H643</f>
        <v>0</v>
      </c>
      <c r="Q643" s="216">
        <v>0</v>
      </c>
      <c r="R643" s="216">
        <f>Q643*H643</f>
        <v>0</v>
      </c>
      <c r="S643" s="216">
        <v>0</v>
      </c>
      <c r="T643" s="217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8" t="s">
        <v>153</v>
      </c>
      <c r="AT643" s="218" t="s">
        <v>148</v>
      </c>
      <c r="AU643" s="218" t="s">
        <v>85</v>
      </c>
      <c r="AY643" s="20" t="s">
        <v>146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20" t="s">
        <v>83</v>
      </c>
      <c r="BK643" s="219">
        <f>ROUND(I643*H643,2)</f>
        <v>0</v>
      </c>
      <c r="BL643" s="20" t="s">
        <v>153</v>
      </c>
      <c r="BM643" s="218" t="s">
        <v>631</v>
      </c>
    </row>
    <row r="644" s="2" customFormat="1">
      <c r="A644" s="41"/>
      <c r="B644" s="42"/>
      <c r="C644" s="43"/>
      <c r="D644" s="220" t="s">
        <v>155</v>
      </c>
      <c r="E644" s="43"/>
      <c r="F644" s="221" t="s">
        <v>632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155</v>
      </c>
      <c r="AU644" s="20" t="s">
        <v>85</v>
      </c>
    </row>
    <row r="645" s="2" customFormat="1" ht="24.15" customHeight="1">
      <c r="A645" s="41"/>
      <c r="B645" s="42"/>
      <c r="C645" s="207" t="s">
        <v>633</v>
      </c>
      <c r="D645" s="207" t="s">
        <v>148</v>
      </c>
      <c r="E645" s="208" t="s">
        <v>634</v>
      </c>
      <c r="F645" s="209" t="s">
        <v>635</v>
      </c>
      <c r="G645" s="210" t="s">
        <v>205</v>
      </c>
      <c r="H645" s="211">
        <v>1568.02</v>
      </c>
      <c r="I645" s="212"/>
      <c r="J645" s="213">
        <f>ROUND(I645*H645,2)</f>
        <v>0</v>
      </c>
      <c r="K645" s="209" t="s">
        <v>152</v>
      </c>
      <c r="L645" s="47"/>
      <c r="M645" s="214" t="s">
        <v>19</v>
      </c>
      <c r="N645" s="215" t="s">
        <v>46</v>
      </c>
      <c r="O645" s="87"/>
      <c r="P645" s="216">
        <f>O645*H645</f>
        <v>0</v>
      </c>
      <c r="Q645" s="216">
        <v>0</v>
      </c>
      <c r="R645" s="216">
        <f>Q645*H645</f>
        <v>0</v>
      </c>
      <c r="S645" s="216">
        <v>0</v>
      </c>
      <c r="T645" s="21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8" t="s">
        <v>153</v>
      </c>
      <c r="AT645" s="218" t="s">
        <v>148</v>
      </c>
      <c r="AU645" s="218" t="s">
        <v>85</v>
      </c>
      <c r="AY645" s="20" t="s">
        <v>146</v>
      </c>
      <c r="BE645" s="219">
        <f>IF(N645="základní",J645,0)</f>
        <v>0</v>
      </c>
      <c r="BF645" s="219">
        <f>IF(N645="snížená",J645,0)</f>
        <v>0</v>
      </c>
      <c r="BG645" s="219">
        <f>IF(N645="zákl. přenesená",J645,0)</f>
        <v>0</v>
      </c>
      <c r="BH645" s="219">
        <f>IF(N645="sníž. přenesená",J645,0)</f>
        <v>0</v>
      </c>
      <c r="BI645" s="219">
        <f>IF(N645="nulová",J645,0)</f>
        <v>0</v>
      </c>
      <c r="BJ645" s="20" t="s">
        <v>83</v>
      </c>
      <c r="BK645" s="219">
        <f>ROUND(I645*H645,2)</f>
        <v>0</v>
      </c>
      <c r="BL645" s="20" t="s">
        <v>153</v>
      </c>
      <c r="BM645" s="218" t="s">
        <v>636</v>
      </c>
    </row>
    <row r="646" s="2" customFormat="1">
      <c r="A646" s="41"/>
      <c r="B646" s="42"/>
      <c r="C646" s="43"/>
      <c r="D646" s="220" t="s">
        <v>155</v>
      </c>
      <c r="E646" s="43"/>
      <c r="F646" s="221" t="s">
        <v>637</v>
      </c>
      <c r="G646" s="43"/>
      <c r="H646" s="43"/>
      <c r="I646" s="222"/>
      <c r="J646" s="43"/>
      <c r="K646" s="43"/>
      <c r="L646" s="47"/>
      <c r="M646" s="223"/>
      <c r="N646" s="224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155</v>
      </c>
      <c r="AU646" s="20" t="s">
        <v>85</v>
      </c>
    </row>
    <row r="647" s="14" customFormat="1">
      <c r="A647" s="14"/>
      <c r="B647" s="236"/>
      <c r="C647" s="237"/>
      <c r="D647" s="227" t="s">
        <v>157</v>
      </c>
      <c r="E647" s="238" t="s">
        <v>19</v>
      </c>
      <c r="F647" s="239" t="s">
        <v>638</v>
      </c>
      <c r="G647" s="237"/>
      <c r="H647" s="240">
        <v>1568.02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157</v>
      </c>
      <c r="AU647" s="246" t="s">
        <v>85</v>
      </c>
      <c r="AV647" s="14" t="s">
        <v>85</v>
      </c>
      <c r="AW647" s="14" t="s">
        <v>37</v>
      </c>
      <c r="AX647" s="14" t="s">
        <v>83</v>
      </c>
      <c r="AY647" s="246" t="s">
        <v>146</v>
      </c>
    </row>
    <row r="648" s="2" customFormat="1" ht="24.15" customHeight="1">
      <c r="A648" s="41"/>
      <c r="B648" s="42"/>
      <c r="C648" s="207" t="s">
        <v>639</v>
      </c>
      <c r="D648" s="207" t="s">
        <v>148</v>
      </c>
      <c r="E648" s="208" t="s">
        <v>640</v>
      </c>
      <c r="F648" s="209" t="s">
        <v>641</v>
      </c>
      <c r="G648" s="210" t="s">
        <v>205</v>
      </c>
      <c r="H648" s="211">
        <v>63.247999999999998</v>
      </c>
      <c r="I648" s="212"/>
      <c r="J648" s="213">
        <f>ROUND(I648*H648,2)</f>
        <v>0</v>
      </c>
      <c r="K648" s="209" t="s">
        <v>152</v>
      </c>
      <c r="L648" s="47"/>
      <c r="M648" s="214" t="s">
        <v>19</v>
      </c>
      <c r="N648" s="215" t="s">
        <v>46</v>
      </c>
      <c r="O648" s="87"/>
      <c r="P648" s="216">
        <f>O648*H648</f>
        <v>0</v>
      </c>
      <c r="Q648" s="216">
        <v>0</v>
      </c>
      <c r="R648" s="216">
        <f>Q648*H648</f>
        <v>0</v>
      </c>
      <c r="S648" s="216">
        <v>0</v>
      </c>
      <c r="T648" s="217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8" t="s">
        <v>153</v>
      </c>
      <c r="AT648" s="218" t="s">
        <v>148</v>
      </c>
      <c r="AU648" s="218" t="s">
        <v>85</v>
      </c>
      <c r="AY648" s="20" t="s">
        <v>146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20" t="s">
        <v>83</v>
      </c>
      <c r="BK648" s="219">
        <f>ROUND(I648*H648,2)</f>
        <v>0</v>
      </c>
      <c r="BL648" s="20" t="s">
        <v>153</v>
      </c>
      <c r="BM648" s="218" t="s">
        <v>642</v>
      </c>
    </row>
    <row r="649" s="2" customFormat="1">
      <c r="A649" s="41"/>
      <c r="B649" s="42"/>
      <c r="C649" s="43"/>
      <c r="D649" s="220" t="s">
        <v>155</v>
      </c>
      <c r="E649" s="43"/>
      <c r="F649" s="221" t="s">
        <v>643</v>
      </c>
      <c r="G649" s="43"/>
      <c r="H649" s="43"/>
      <c r="I649" s="222"/>
      <c r="J649" s="43"/>
      <c r="K649" s="43"/>
      <c r="L649" s="47"/>
      <c r="M649" s="223"/>
      <c r="N649" s="224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155</v>
      </c>
      <c r="AU649" s="20" t="s">
        <v>85</v>
      </c>
    </row>
    <row r="650" s="2" customFormat="1" ht="24.15" customHeight="1">
      <c r="A650" s="41"/>
      <c r="B650" s="42"/>
      <c r="C650" s="207" t="s">
        <v>644</v>
      </c>
      <c r="D650" s="207" t="s">
        <v>148</v>
      </c>
      <c r="E650" s="208" t="s">
        <v>645</v>
      </c>
      <c r="F650" s="209" t="s">
        <v>646</v>
      </c>
      <c r="G650" s="210" t="s">
        <v>205</v>
      </c>
      <c r="H650" s="211">
        <v>3.2770000000000001</v>
      </c>
      <c r="I650" s="212"/>
      <c r="J650" s="213">
        <f>ROUND(I650*H650,2)</f>
        <v>0</v>
      </c>
      <c r="K650" s="209" t="s">
        <v>152</v>
      </c>
      <c r="L650" s="47"/>
      <c r="M650" s="214" t="s">
        <v>19</v>
      </c>
      <c r="N650" s="215" t="s">
        <v>46</v>
      </c>
      <c r="O650" s="87"/>
      <c r="P650" s="216">
        <f>O650*H650</f>
        <v>0</v>
      </c>
      <c r="Q650" s="216">
        <v>0</v>
      </c>
      <c r="R650" s="216">
        <f>Q650*H650</f>
        <v>0</v>
      </c>
      <c r="S650" s="216">
        <v>0</v>
      </c>
      <c r="T650" s="217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8" t="s">
        <v>153</v>
      </c>
      <c r="AT650" s="218" t="s">
        <v>148</v>
      </c>
      <c r="AU650" s="218" t="s">
        <v>85</v>
      </c>
      <c r="AY650" s="20" t="s">
        <v>146</v>
      </c>
      <c r="BE650" s="219">
        <f>IF(N650="základní",J650,0)</f>
        <v>0</v>
      </c>
      <c r="BF650" s="219">
        <f>IF(N650="snížená",J650,0)</f>
        <v>0</v>
      </c>
      <c r="BG650" s="219">
        <f>IF(N650="zákl. přenesená",J650,0)</f>
        <v>0</v>
      </c>
      <c r="BH650" s="219">
        <f>IF(N650="sníž. přenesená",J650,0)</f>
        <v>0</v>
      </c>
      <c r="BI650" s="219">
        <f>IF(N650="nulová",J650,0)</f>
        <v>0</v>
      </c>
      <c r="BJ650" s="20" t="s">
        <v>83</v>
      </c>
      <c r="BK650" s="219">
        <f>ROUND(I650*H650,2)</f>
        <v>0</v>
      </c>
      <c r="BL650" s="20" t="s">
        <v>153</v>
      </c>
      <c r="BM650" s="218" t="s">
        <v>647</v>
      </c>
    </row>
    <row r="651" s="2" customFormat="1">
      <c r="A651" s="41"/>
      <c r="B651" s="42"/>
      <c r="C651" s="43"/>
      <c r="D651" s="220" t="s">
        <v>155</v>
      </c>
      <c r="E651" s="43"/>
      <c r="F651" s="221" t="s">
        <v>648</v>
      </c>
      <c r="G651" s="43"/>
      <c r="H651" s="43"/>
      <c r="I651" s="222"/>
      <c r="J651" s="43"/>
      <c r="K651" s="43"/>
      <c r="L651" s="47"/>
      <c r="M651" s="223"/>
      <c r="N651" s="22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155</v>
      </c>
      <c r="AU651" s="20" t="s">
        <v>85</v>
      </c>
    </row>
    <row r="652" s="2" customFormat="1" ht="24.15" customHeight="1">
      <c r="A652" s="41"/>
      <c r="B652" s="42"/>
      <c r="C652" s="207" t="s">
        <v>649</v>
      </c>
      <c r="D652" s="207" t="s">
        <v>148</v>
      </c>
      <c r="E652" s="208" t="s">
        <v>650</v>
      </c>
      <c r="F652" s="209" t="s">
        <v>651</v>
      </c>
      <c r="G652" s="210" t="s">
        <v>205</v>
      </c>
      <c r="H652" s="211">
        <v>6.0019999999999998</v>
      </c>
      <c r="I652" s="212"/>
      <c r="J652" s="213">
        <f>ROUND(I652*H652,2)</f>
        <v>0</v>
      </c>
      <c r="K652" s="209" t="s">
        <v>152</v>
      </c>
      <c r="L652" s="47"/>
      <c r="M652" s="214" t="s">
        <v>19</v>
      </c>
      <c r="N652" s="215" t="s">
        <v>46</v>
      </c>
      <c r="O652" s="87"/>
      <c r="P652" s="216">
        <f>O652*H652</f>
        <v>0</v>
      </c>
      <c r="Q652" s="216">
        <v>0</v>
      </c>
      <c r="R652" s="216">
        <f>Q652*H652</f>
        <v>0</v>
      </c>
      <c r="S652" s="216">
        <v>0</v>
      </c>
      <c r="T652" s="217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8" t="s">
        <v>153</v>
      </c>
      <c r="AT652" s="218" t="s">
        <v>148</v>
      </c>
      <c r="AU652" s="218" t="s">
        <v>85</v>
      </c>
      <c r="AY652" s="20" t="s">
        <v>146</v>
      </c>
      <c r="BE652" s="219">
        <f>IF(N652="základní",J652,0)</f>
        <v>0</v>
      </c>
      <c r="BF652" s="219">
        <f>IF(N652="snížená",J652,0)</f>
        <v>0</v>
      </c>
      <c r="BG652" s="219">
        <f>IF(N652="zákl. přenesená",J652,0)</f>
        <v>0</v>
      </c>
      <c r="BH652" s="219">
        <f>IF(N652="sníž. přenesená",J652,0)</f>
        <v>0</v>
      </c>
      <c r="BI652" s="219">
        <f>IF(N652="nulová",J652,0)</f>
        <v>0</v>
      </c>
      <c r="BJ652" s="20" t="s">
        <v>83</v>
      </c>
      <c r="BK652" s="219">
        <f>ROUND(I652*H652,2)</f>
        <v>0</v>
      </c>
      <c r="BL652" s="20" t="s">
        <v>153</v>
      </c>
      <c r="BM652" s="218" t="s">
        <v>652</v>
      </c>
    </row>
    <row r="653" s="2" customFormat="1">
      <c r="A653" s="41"/>
      <c r="B653" s="42"/>
      <c r="C653" s="43"/>
      <c r="D653" s="220" t="s">
        <v>155</v>
      </c>
      <c r="E653" s="43"/>
      <c r="F653" s="221" t="s">
        <v>653</v>
      </c>
      <c r="G653" s="43"/>
      <c r="H653" s="43"/>
      <c r="I653" s="222"/>
      <c r="J653" s="43"/>
      <c r="K653" s="43"/>
      <c r="L653" s="47"/>
      <c r="M653" s="223"/>
      <c r="N653" s="224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155</v>
      </c>
      <c r="AU653" s="20" t="s">
        <v>85</v>
      </c>
    </row>
    <row r="654" s="12" customFormat="1" ht="22.8" customHeight="1">
      <c r="A654" s="12"/>
      <c r="B654" s="191"/>
      <c r="C654" s="192"/>
      <c r="D654" s="193" t="s">
        <v>74</v>
      </c>
      <c r="E654" s="205" t="s">
        <v>654</v>
      </c>
      <c r="F654" s="205" t="s">
        <v>655</v>
      </c>
      <c r="G654" s="192"/>
      <c r="H654" s="192"/>
      <c r="I654" s="195"/>
      <c r="J654" s="206">
        <f>BK654</f>
        <v>0</v>
      </c>
      <c r="K654" s="192"/>
      <c r="L654" s="197"/>
      <c r="M654" s="198"/>
      <c r="N654" s="199"/>
      <c r="O654" s="199"/>
      <c r="P654" s="200">
        <f>SUM(P655:P656)</f>
        <v>0</v>
      </c>
      <c r="Q654" s="199"/>
      <c r="R654" s="200">
        <f>SUM(R655:R656)</f>
        <v>0</v>
      </c>
      <c r="S654" s="199"/>
      <c r="T654" s="201">
        <f>SUM(T655:T656)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2" t="s">
        <v>83</v>
      </c>
      <c r="AT654" s="203" t="s">
        <v>74</v>
      </c>
      <c r="AU654" s="203" t="s">
        <v>83</v>
      </c>
      <c r="AY654" s="202" t="s">
        <v>146</v>
      </c>
      <c r="BK654" s="204">
        <f>SUM(BK655:BK656)</f>
        <v>0</v>
      </c>
    </row>
    <row r="655" s="2" customFormat="1" ht="37.8" customHeight="1">
      <c r="A655" s="41"/>
      <c r="B655" s="42"/>
      <c r="C655" s="207" t="s">
        <v>656</v>
      </c>
      <c r="D655" s="207" t="s">
        <v>148</v>
      </c>
      <c r="E655" s="208" t="s">
        <v>657</v>
      </c>
      <c r="F655" s="209" t="s">
        <v>658</v>
      </c>
      <c r="G655" s="210" t="s">
        <v>205</v>
      </c>
      <c r="H655" s="211">
        <v>168.75899999999999</v>
      </c>
      <c r="I655" s="212"/>
      <c r="J655" s="213">
        <f>ROUND(I655*H655,2)</f>
        <v>0</v>
      </c>
      <c r="K655" s="209" t="s">
        <v>152</v>
      </c>
      <c r="L655" s="47"/>
      <c r="M655" s="214" t="s">
        <v>19</v>
      </c>
      <c r="N655" s="215" t="s">
        <v>46</v>
      </c>
      <c r="O655" s="87"/>
      <c r="P655" s="216">
        <f>O655*H655</f>
        <v>0</v>
      </c>
      <c r="Q655" s="216">
        <v>0</v>
      </c>
      <c r="R655" s="216">
        <f>Q655*H655</f>
        <v>0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266</v>
      </c>
      <c r="AT655" s="218" t="s">
        <v>148</v>
      </c>
      <c r="AU655" s="218" t="s">
        <v>85</v>
      </c>
      <c r="AY655" s="20" t="s">
        <v>146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20" t="s">
        <v>83</v>
      </c>
      <c r="BK655" s="219">
        <f>ROUND(I655*H655,2)</f>
        <v>0</v>
      </c>
      <c r="BL655" s="20" t="s">
        <v>266</v>
      </c>
      <c r="BM655" s="218" t="s">
        <v>659</v>
      </c>
    </row>
    <row r="656" s="2" customFormat="1">
      <c r="A656" s="41"/>
      <c r="B656" s="42"/>
      <c r="C656" s="43"/>
      <c r="D656" s="220" t="s">
        <v>155</v>
      </c>
      <c r="E656" s="43"/>
      <c r="F656" s="221" t="s">
        <v>660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155</v>
      </c>
      <c r="AU656" s="20" t="s">
        <v>85</v>
      </c>
    </row>
    <row r="657" s="12" customFormat="1" ht="25.92" customHeight="1">
      <c r="A657" s="12"/>
      <c r="B657" s="191"/>
      <c r="C657" s="192"/>
      <c r="D657" s="193" t="s">
        <v>74</v>
      </c>
      <c r="E657" s="194" t="s">
        <v>661</v>
      </c>
      <c r="F657" s="194" t="s">
        <v>662</v>
      </c>
      <c r="G657" s="192"/>
      <c r="H657" s="192"/>
      <c r="I657" s="195"/>
      <c r="J657" s="196">
        <f>BK657</f>
        <v>0</v>
      </c>
      <c r="K657" s="192"/>
      <c r="L657" s="197"/>
      <c r="M657" s="198"/>
      <c r="N657" s="199"/>
      <c r="O657" s="199"/>
      <c r="P657" s="200">
        <f>P658+P710+P818+P852+P914+P951+P969+P1098+P1114+P1128+P1161+P1199+P1242+P1267+P1272+P1480+P1523+P1670+P1744+P1846+P1887+P1964</f>
        <v>0</v>
      </c>
      <c r="Q657" s="199"/>
      <c r="R657" s="200">
        <f>R658+R710+R818+R852+R914+R951+R969+R1098+R1114+R1128+R1161+R1199+R1242+R1267+R1272+R1480+R1523+R1670+R1744+R1846+R1887+R1964</f>
        <v>11.0650611266</v>
      </c>
      <c r="S657" s="199"/>
      <c r="T657" s="201">
        <f>T658+T710+T818+T852+T914+T951+T969+T1098+T1114+T1128+T1161+T1199+T1242+T1267+T1272+T1480+T1523+T1670+T1744+T1846+T1887+T1964</f>
        <v>2.2206293700000002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2" t="s">
        <v>85</v>
      </c>
      <c r="AT657" s="203" t="s">
        <v>74</v>
      </c>
      <c r="AU657" s="203" t="s">
        <v>75</v>
      </c>
      <c r="AY657" s="202" t="s">
        <v>146</v>
      </c>
      <c r="BK657" s="204">
        <f>BK658+BK710+BK818+BK852+BK914+BK951+BK969+BK1098+BK1114+BK1128+BK1161+BK1199+BK1242+BK1267+BK1272+BK1480+BK1523+BK1670+BK1744+BK1846+BK1887+BK1964</f>
        <v>0</v>
      </c>
    </row>
    <row r="658" s="12" customFormat="1" ht="22.8" customHeight="1">
      <c r="A658" s="12"/>
      <c r="B658" s="191"/>
      <c r="C658" s="192"/>
      <c r="D658" s="193" t="s">
        <v>74</v>
      </c>
      <c r="E658" s="205" t="s">
        <v>663</v>
      </c>
      <c r="F658" s="205" t="s">
        <v>664</v>
      </c>
      <c r="G658" s="192"/>
      <c r="H658" s="192"/>
      <c r="I658" s="195"/>
      <c r="J658" s="206">
        <f>BK658</f>
        <v>0</v>
      </c>
      <c r="K658" s="192"/>
      <c r="L658" s="197"/>
      <c r="M658" s="198"/>
      <c r="N658" s="199"/>
      <c r="O658" s="199"/>
      <c r="P658" s="200">
        <f>SUM(P659:P709)</f>
        <v>0</v>
      </c>
      <c r="Q658" s="199"/>
      <c r="R658" s="200">
        <f>SUM(R659:R709)</f>
        <v>1.6028443000000001</v>
      </c>
      <c r="S658" s="199"/>
      <c r="T658" s="201">
        <f>SUM(T659:T709)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02" t="s">
        <v>85</v>
      </c>
      <c r="AT658" s="203" t="s">
        <v>74</v>
      </c>
      <c r="AU658" s="203" t="s">
        <v>83</v>
      </c>
      <c r="AY658" s="202" t="s">
        <v>146</v>
      </c>
      <c r="BK658" s="204">
        <f>SUM(BK659:BK709)</f>
        <v>0</v>
      </c>
    </row>
    <row r="659" s="2" customFormat="1" ht="21.75" customHeight="1">
      <c r="A659" s="41"/>
      <c r="B659" s="42"/>
      <c r="C659" s="207" t="s">
        <v>665</v>
      </c>
      <c r="D659" s="207" t="s">
        <v>148</v>
      </c>
      <c r="E659" s="208" t="s">
        <v>666</v>
      </c>
      <c r="F659" s="209" t="s">
        <v>667</v>
      </c>
      <c r="G659" s="210" t="s">
        <v>232</v>
      </c>
      <c r="H659" s="211">
        <v>113.19499999999999</v>
      </c>
      <c r="I659" s="212"/>
      <c r="J659" s="213">
        <f>ROUND(I659*H659,2)</f>
        <v>0</v>
      </c>
      <c r="K659" s="209" t="s">
        <v>152</v>
      </c>
      <c r="L659" s="47"/>
      <c r="M659" s="214" t="s">
        <v>19</v>
      </c>
      <c r="N659" s="215" t="s">
        <v>46</v>
      </c>
      <c r="O659" s="87"/>
      <c r="P659" s="216">
        <f>O659*H659</f>
        <v>0</v>
      </c>
      <c r="Q659" s="216">
        <v>0</v>
      </c>
      <c r="R659" s="216">
        <f>Q659*H659</f>
        <v>0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266</v>
      </c>
      <c r="AT659" s="218" t="s">
        <v>148</v>
      </c>
      <c r="AU659" s="218" t="s">
        <v>85</v>
      </c>
      <c r="AY659" s="20" t="s">
        <v>146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83</v>
      </c>
      <c r="BK659" s="219">
        <f>ROUND(I659*H659,2)</f>
        <v>0</v>
      </c>
      <c r="BL659" s="20" t="s">
        <v>266</v>
      </c>
      <c r="BM659" s="218" t="s">
        <v>668</v>
      </c>
    </row>
    <row r="660" s="2" customFormat="1">
      <c r="A660" s="41"/>
      <c r="B660" s="42"/>
      <c r="C660" s="43"/>
      <c r="D660" s="220" t="s">
        <v>155</v>
      </c>
      <c r="E660" s="43"/>
      <c r="F660" s="221" t="s">
        <v>669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155</v>
      </c>
      <c r="AU660" s="20" t="s">
        <v>85</v>
      </c>
    </row>
    <row r="661" s="13" customFormat="1">
      <c r="A661" s="13"/>
      <c r="B661" s="225"/>
      <c r="C661" s="226"/>
      <c r="D661" s="227" t="s">
        <v>157</v>
      </c>
      <c r="E661" s="228" t="s">
        <v>19</v>
      </c>
      <c r="F661" s="229" t="s">
        <v>158</v>
      </c>
      <c r="G661" s="226"/>
      <c r="H661" s="228" t="s">
        <v>19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157</v>
      </c>
      <c r="AU661" s="235" t="s">
        <v>85</v>
      </c>
      <c r="AV661" s="13" t="s">
        <v>83</v>
      </c>
      <c r="AW661" s="13" t="s">
        <v>37</v>
      </c>
      <c r="AX661" s="13" t="s">
        <v>75</v>
      </c>
      <c r="AY661" s="235" t="s">
        <v>146</v>
      </c>
    </row>
    <row r="662" s="13" customFormat="1">
      <c r="A662" s="13"/>
      <c r="B662" s="225"/>
      <c r="C662" s="226"/>
      <c r="D662" s="227" t="s">
        <v>157</v>
      </c>
      <c r="E662" s="228" t="s">
        <v>19</v>
      </c>
      <c r="F662" s="229" t="s">
        <v>448</v>
      </c>
      <c r="G662" s="226"/>
      <c r="H662" s="228" t="s">
        <v>19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157</v>
      </c>
      <c r="AU662" s="235" t="s">
        <v>85</v>
      </c>
      <c r="AV662" s="13" t="s">
        <v>83</v>
      </c>
      <c r="AW662" s="13" t="s">
        <v>37</v>
      </c>
      <c r="AX662" s="13" t="s">
        <v>75</v>
      </c>
      <c r="AY662" s="235" t="s">
        <v>146</v>
      </c>
    </row>
    <row r="663" s="14" customFormat="1">
      <c r="A663" s="14"/>
      <c r="B663" s="236"/>
      <c r="C663" s="237"/>
      <c r="D663" s="227" t="s">
        <v>157</v>
      </c>
      <c r="E663" s="238" t="s">
        <v>19</v>
      </c>
      <c r="F663" s="239" t="s">
        <v>235</v>
      </c>
      <c r="G663" s="237"/>
      <c r="H663" s="240">
        <v>41.700000000000003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157</v>
      </c>
      <c r="AU663" s="246" t="s">
        <v>85</v>
      </c>
      <c r="AV663" s="14" t="s">
        <v>85</v>
      </c>
      <c r="AW663" s="14" t="s">
        <v>37</v>
      </c>
      <c r="AX663" s="14" t="s">
        <v>75</v>
      </c>
      <c r="AY663" s="246" t="s">
        <v>146</v>
      </c>
    </row>
    <row r="664" s="14" customFormat="1">
      <c r="A664" s="14"/>
      <c r="B664" s="236"/>
      <c r="C664" s="237"/>
      <c r="D664" s="227" t="s">
        <v>157</v>
      </c>
      <c r="E664" s="238" t="s">
        <v>19</v>
      </c>
      <c r="F664" s="239" t="s">
        <v>236</v>
      </c>
      <c r="G664" s="237"/>
      <c r="H664" s="240">
        <v>71.495000000000005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157</v>
      </c>
      <c r="AU664" s="246" t="s">
        <v>85</v>
      </c>
      <c r="AV664" s="14" t="s">
        <v>85</v>
      </c>
      <c r="AW664" s="14" t="s">
        <v>37</v>
      </c>
      <c r="AX664" s="14" t="s">
        <v>75</v>
      </c>
      <c r="AY664" s="246" t="s">
        <v>146</v>
      </c>
    </row>
    <row r="665" s="16" customFormat="1">
      <c r="A665" s="16"/>
      <c r="B665" s="258"/>
      <c r="C665" s="259"/>
      <c r="D665" s="227" t="s">
        <v>157</v>
      </c>
      <c r="E665" s="260" t="s">
        <v>19</v>
      </c>
      <c r="F665" s="261" t="s">
        <v>167</v>
      </c>
      <c r="G665" s="259"/>
      <c r="H665" s="262">
        <v>113.19500000000001</v>
      </c>
      <c r="I665" s="263"/>
      <c r="J665" s="259"/>
      <c r="K665" s="259"/>
      <c r="L665" s="264"/>
      <c r="M665" s="265"/>
      <c r="N665" s="266"/>
      <c r="O665" s="266"/>
      <c r="P665" s="266"/>
      <c r="Q665" s="266"/>
      <c r="R665" s="266"/>
      <c r="S665" s="266"/>
      <c r="T665" s="267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T665" s="268" t="s">
        <v>157</v>
      </c>
      <c r="AU665" s="268" t="s">
        <v>85</v>
      </c>
      <c r="AV665" s="16" t="s">
        <v>153</v>
      </c>
      <c r="AW665" s="16" t="s">
        <v>37</v>
      </c>
      <c r="AX665" s="16" t="s">
        <v>83</v>
      </c>
      <c r="AY665" s="268" t="s">
        <v>146</v>
      </c>
    </row>
    <row r="666" s="2" customFormat="1" ht="16.5" customHeight="1">
      <c r="A666" s="41"/>
      <c r="B666" s="42"/>
      <c r="C666" s="269" t="s">
        <v>670</v>
      </c>
      <c r="D666" s="269" t="s">
        <v>224</v>
      </c>
      <c r="E666" s="270" t="s">
        <v>671</v>
      </c>
      <c r="F666" s="271" t="s">
        <v>672</v>
      </c>
      <c r="G666" s="272" t="s">
        <v>205</v>
      </c>
      <c r="H666" s="273">
        <v>0.034000000000000002</v>
      </c>
      <c r="I666" s="274"/>
      <c r="J666" s="275">
        <f>ROUND(I666*H666,2)</f>
        <v>0</v>
      </c>
      <c r="K666" s="271" t="s">
        <v>152</v>
      </c>
      <c r="L666" s="276"/>
      <c r="M666" s="277" t="s">
        <v>19</v>
      </c>
      <c r="N666" s="278" t="s">
        <v>46</v>
      </c>
      <c r="O666" s="87"/>
      <c r="P666" s="216">
        <f>O666*H666</f>
        <v>0</v>
      </c>
      <c r="Q666" s="216">
        <v>1</v>
      </c>
      <c r="R666" s="216">
        <f>Q666*H666</f>
        <v>0.034000000000000002</v>
      </c>
      <c r="S666" s="216">
        <v>0</v>
      </c>
      <c r="T666" s="21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396</v>
      </c>
      <c r="AT666" s="218" t="s">
        <v>224</v>
      </c>
      <c r="AU666" s="218" t="s">
        <v>85</v>
      </c>
      <c r="AY666" s="20" t="s">
        <v>146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20" t="s">
        <v>83</v>
      </c>
      <c r="BK666" s="219">
        <f>ROUND(I666*H666,2)</f>
        <v>0</v>
      </c>
      <c r="BL666" s="20" t="s">
        <v>266</v>
      </c>
      <c r="BM666" s="218" t="s">
        <v>673</v>
      </c>
    </row>
    <row r="667" s="14" customFormat="1">
      <c r="A667" s="14"/>
      <c r="B667" s="236"/>
      <c r="C667" s="237"/>
      <c r="D667" s="227" t="s">
        <v>157</v>
      </c>
      <c r="E667" s="238" t="s">
        <v>19</v>
      </c>
      <c r="F667" s="239" t="s">
        <v>674</v>
      </c>
      <c r="G667" s="237"/>
      <c r="H667" s="240">
        <v>0.034000000000000002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157</v>
      </c>
      <c r="AU667" s="246" t="s">
        <v>85</v>
      </c>
      <c r="AV667" s="14" t="s">
        <v>85</v>
      </c>
      <c r="AW667" s="14" t="s">
        <v>37</v>
      </c>
      <c r="AX667" s="14" t="s">
        <v>83</v>
      </c>
      <c r="AY667" s="246" t="s">
        <v>146</v>
      </c>
    </row>
    <row r="668" s="2" customFormat="1" ht="16.5" customHeight="1">
      <c r="A668" s="41"/>
      <c r="B668" s="42"/>
      <c r="C668" s="207" t="s">
        <v>675</v>
      </c>
      <c r="D668" s="207" t="s">
        <v>148</v>
      </c>
      <c r="E668" s="208" t="s">
        <v>676</v>
      </c>
      <c r="F668" s="209" t="s">
        <v>677</v>
      </c>
      <c r="G668" s="210" t="s">
        <v>232</v>
      </c>
      <c r="H668" s="211">
        <v>226.38999999999999</v>
      </c>
      <c r="I668" s="212"/>
      <c r="J668" s="213">
        <f>ROUND(I668*H668,2)</f>
        <v>0</v>
      </c>
      <c r="K668" s="209" t="s">
        <v>152</v>
      </c>
      <c r="L668" s="47"/>
      <c r="M668" s="214" t="s">
        <v>19</v>
      </c>
      <c r="N668" s="215" t="s">
        <v>46</v>
      </c>
      <c r="O668" s="87"/>
      <c r="P668" s="216">
        <f>O668*H668</f>
        <v>0</v>
      </c>
      <c r="Q668" s="216">
        <v>0.00040000000000000002</v>
      </c>
      <c r="R668" s="216">
        <f>Q668*H668</f>
        <v>0.090555999999999998</v>
      </c>
      <c r="S668" s="216">
        <v>0</v>
      </c>
      <c r="T668" s="217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8" t="s">
        <v>266</v>
      </c>
      <c r="AT668" s="218" t="s">
        <v>148</v>
      </c>
      <c r="AU668" s="218" t="s">
        <v>85</v>
      </c>
      <c r="AY668" s="20" t="s">
        <v>146</v>
      </c>
      <c r="BE668" s="219">
        <f>IF(N668="základní",J668,0)</f>
        <v>0</v>
      </c>
      <c r="BF668" s="219">
        <f>IF(N668="snížená",J668,0)</f>
        <v>0</v>
      </c>
      <c r="BG668" s="219">
        <f>IF(N668="zákl. přenesená",J668,0)</f>
        <v>0</v>
      </c>
      <c r="BH668" s="219">
        <f>IF(N668="sníž. přenesená",J668,0)</f>
        <v>0</v>
      </c>
      <c r="BI668" s="219">
        <f>IF(N668="nulová",J668,0)</f>
        <v>0</v>
      </c>
      <c r="BJ668" s="20" t="s">
        <v>83</v>
      </c>
      <c r="BK668" s="219">
        <f>ROUND(I668*H668,2)</f>
        <v>0</v>
      </c>
      <c r="BL668" s="20" t="s">
        <v>266</v>
      </c>
      <c r="BM668" s="218" t="s">
        <v>678</v>
      </c>
    </row>
    <row r="669" s="2" customFormat="1">
      <c r="A669" s="41"/>
      <c r="B669" s="42"/>
      <c r="C669" s="43"/>
      <c r="D669" s="220" t="s">
        <v>155</v>
      </c>
      <c r="E669" s="43"/>
      <c r="F669" s="221" t="s">
        <v>679</v>
      </c>
      <c r="G669" s="43"/>
      <c r="H669" s="43"/>
      <c r="I669" s="222"/>
      <c r="J669" s="43"/>
      <c r="K669" s="43"/>
      <c r="L669" s="47"/>
      <c r="M669" s="223"/>
      <c r="N669" s="224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155</v>
      </c>
      <c r="AU669" s="20" t="s">
        <v>85</v>
      </c>
    </row>
    <row r="670" s="13" customFormat="1">
      <c r="A670" s="13"/>
      <c r="B670" s="225"/>
      <c r="C670" s="226"/>
      <c r="D670" s="227" t="s">
        <v>157</v>
      </c>
      <c r="E670" s="228" t="s">
        <v>19</v>
      </c>
      <c r="F670" s="229" t="s">
        <v>158</v>
      </c>
      <c r="G670" s="226"/>
      <c r="H670" s="228" t="s">
        <v>19</v>
      </c>
      <c r="I670" s="230"/>
      <c r="J670" s="226"/>
      <c r="K670" s="226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157</v>
      </c>
      <c r="AU670" s="235" t="s">
        <v>85</v>
      </c>
      <c r="AV670" s="13" t="s">
        <v>83</v>
      </c>
      <c r="AW670" s="13" t="s">
        <v>37</v>
      </c>
      <c r="AX670" s="13" t="s">
        <v>75</v>
      </c>
      <c r="AY670" s="235" t="s">
        <v>146</v>
      </c>
    </row>
    <row r="671" s="13" customFormat="1">
      <c r="A671" s="13"/>
      <c r="B671" s="225"/>
      <c r="C671" s="226"/>
      <c r="D671" s="227" t="s">
        <v>157</v>
      </c>
      <c r="E671" s="228" t="s">
        <v>19</v>
      </c>
      <c r="F671" s="229" t="s">
        <v>448</v>
      </c>
      <c r="G671" s="226"/>
      <c r="H671" s="228" t="s">
        <v>19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5" t="s">
        <v>157</v>
      </c>
      <c r="AU671" s="235" t="s">
        <v>85</v>
      </c>
      <c r="AV671" s="13" t="s">
        <v>83</v>
      </c>
      <c r="AW671" s="13" t="s">
        <v>37</v>
      </c>
      <c r="AX671" s="13" t="s">
        <v>75</v>
      </c>
      <c r="AY671" s="235" t="s">
        <v>146</v>
      </c>
    </row>
    <row r="672" s="14" customFormat="1">
      <c r="A672" s="14"/>
      <c r="B672" s="236"/>
      <c r="C672" s="237"/>
      <c r="D672" s="227" t="s">
        <v>157</v>
      </c>
      <c r="E672" s="238" t="s">
        <v>19</v>
      </c>
      <c r="F672" s="239" t="s">
        <v>235</v>
      </c>
      <c r="G672" s="237"/>
      <c r="H672" s="240">
        <v>41.700000000000003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157</v>
      </c>
      <c r="AU672" s="246" t="s">
        <v>85</v>
      </c>
      <c r="AV672" s="14" t="s">
        <v>85</v>
      </c>
      <c r="AW672" s="14" t="s">
        <v>37</v>
      </c>
      <c r="AX672" s="14" t="s">
        <v>75</v>
      </c>
      <c r="AY672" s="246" t="s">
        <v>146</v>
      </c>
    </row>
    <row r="673" s="14" customFormat="1">
      <c r="A673" s="14"/>
      <c r="B673" s="236"/>
      <c r="C673" s="237"/>
      <c r="D673" s="227" t="s">
        <v>157</v>
      </c>
      <c r="E673" s="238" t="s">
        <v>19</v>
      </c>
      <c r="F673" s="239" t="s">
        <v>236</v>
      </c>
      <c r="G673" s="237"/>
      <c r="H673" s="240">
        <v>71.495000000000005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157</v>
      </c>
      <c r="AU673" s="246" t="s">
        <v>85</v>
      </c>
      <c r="AV673" s="14" t="s">
        <v>85</v>
      </c>
      <c r="AW673" s="14" t="s">
        <v>37</v>
      </c>
      <c r="AX673" s="14" t="s">
        <v>75</v>
      </c>
      <c r="AY673" s="246" t="s">
        <v>146</v>
      </c>
    </row>
    <row r="674" s="16" customFormat="1">
      <c r="A674" s="16"/>
      <c r="B674" s="258"/>
      <c r="C674" s="259"/>
      <c r="D674" s="227" t="s">
        <v>157</v>
      </c>
      <c r="E674" s="260" t="s">
        <v>19</v>
      </c>
      <c r="F674" s="261" t="s">
        <v>167</v>
      </c>
      <c r="G674" s="259"/>
      <c r="H674" s="262">
        <v>113.19500000000001</v>
      </c>
      <c r="I674" s="263"/>
      <c r="J674" s="259"/>
      <c r="K674" s="259"/>
      <c r="L674" s="264"/>
      <c r="M674" s="265"/>
      <c r="N674" s="266"/>
      <c r="O674" s="266"/>
      <c r="P674" s="266"/>
      <c r="Q674" s="266"/>
      <c r="R674" s="266"/>
      <c r="S674" s="266"/>
      <c r="T674" s="267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T674" s="268" t="s">
        <v>157</v>
      </c>
      <c r="AU674" s="268" t="s">
        <v>85</v>
      </c>
      <c r="AV674" s="16" t="s">
        <v>153</v>
      </c>
      <c r="AW674" s="16" t="s">
        <v>37</v>
      </c>
      <c r="AX674" s="16" t="s">
        <v>75</v>
      </c>
      <c r="AY674" s="268" t="s">
        <v>146</v>
      </c>
    </row>
    <row r="675" s="14" customFormat="1">
      <c r="A675" s="14"/>
      <c r="B675" s="236"/>
      <c r="C675" s="237"/>
      <c r="D675" s="227" t="s">
        <v>157</v>
      </c>
      <c r="E675" s="238" t="s">
        <v>19</v>
      </c>
      <c r="F675" s="239" t="s">
        <v>680</v>
      </c>
      <c r="G675" s="237"/>
      <c r="H675" s="240">
        <v>226.38999999999999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157</v>
      </c>
      <c r="AU675" s="246" t="s">
        <v>85</v>
      </c>
      <c r="AV675" s="14" t="s">
        <v>85</v>
      </c>
      <c r="AW675" s="14" t="s">
        <v>37</v>
      </c>
      <c r="AX675" s="14" t="s">
        <v>83</v>
      </c>
      <c r="AY675" s="246" t="s">
        <v>146</v>
      </c>
    </row>
    <row r="676" s="2" customFormat="1" ht="24.15" customHeight="1">
      <c r="A676" s="41"/>
      <c r="B676" s="42"/>
      <c r="C676" s="269" t="s">
        <v>681</v>
      </c>
      <c r="D676" s="269" t="s">
        <v>224</v>
      </c>
      <c r="E676" s="270" t="s">
        <v>682</v>
      </c>
      <c r="F676" s="271" t="s">
        <v>683</v>
      </c>
      <c r="G676" s="272" t="s">
        <v>232</v>
      </c>
      <c r="H676" s="273">
        <v>131.929</v>
      </c>
      <c r="I676" s="274"/>
      <c r="J676" s="275">
        <f>ROUND(I676*H676,2)</f>
        <v>0</v>
      </c>
      <c r="K676" s="271" t="s">
        <v>152</v>
      </c>
      <c r="L676" s="276"/>
      <c r="M676" s="277" t="s">
        <v>19</v>
      </c>
      <c r="N676" s="278" t="s">
        <v>46</v>
      </c>
      <c r="O676" s="87"/>
      <c r="P676" s="216">
        <f>O676*H676</f>
        <v>0</v>
      </c>
      <c r="Q676" s="216">
        <v>0.0053</v>
      </c>
      <c r="R676" s="216">
        <f>Q676*H676</f>
        <v>0.6992237</v>
      </c>
      <c r="S676" s="216">
        <v>0</v>
      </c>
      <c r="T676" s="217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18" t="s">
        <v>396</v>
      </c>
      <c r="AT676" s="218" t="s">
        <v>224</v>
      </c>
      <c r="AU676" s="218" t="s">
        <v>85</v>
      </c>
      <c r="AY676" s="20" t="s">
        <v>146</v>
      </c>
      <c r="BE676" s="219">
        <f>IF(N676="základní",J676,0)</f>
        <v>0</v>
      </c>
      <c r="BF676" s="219">
        <f>IF(N676="snížená",J676,0)</f>
        <v>0</v>
      </c>
      <c r="BG676" s="219">
        <f>IF(N676="zákl. přenesená",J676,0)</f>
        <v>0</v>
      </c>
      <c r="BH676" s="219">
        <f>IF(N676="sníž. přenesená",J676,0)</f>
        <v>0</v>
      </c>
      <c r="BI676" s="219">
        <f>IF(N676="nulová",J676,0)</f>
        <v>0</v>
      </c>
      <c r="BJ676" s="20" t="s">
        <v>83</v>
      </c>
      <c r="BK676" s="219">
        <f>ROUND(I676*H676,2)</f>
        <v>0</v>
      </c>
      <c r="BL676" s="20" t="s">
        <v>266</v>
      </c>
      <c r="BM676" s="218" t="s">
        <v>684</v>
      </c>
    </row>
    <row r="677" s="13" customFormat="1">
      <c r="A677" s="13"/>
      <c r="B677" s="225"/>
      <c r="C677" s="226"/>
      <c r="D677" s="227" t="s">
        <v>157</v>
      </c>
      <c r="E677" s="228" t="s">
        <v>19</v>
      </c>
      <c r="F677" s="229" t="s">
        <v>158</v>
      </c>
      <c r="G677" s="226"/>
      <c r="H677" s="228" t="s">
        <v>19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157</v>
      </c>
      <c r="AU677" s="235" t="s">
        <v>85</v>
      </c>
      <c r="AV677" s="13" t="s">
        <v>83</v>
      </c>
      <c r="AW677" s="13" t="s">
        <v>37</v>
      </c>
      <c r="AX677" s="13" t="s">
        <v>75</v>
      </c>
      <c r="AY677" s="235" t="s">
        <v>146</v>
      </c>
    </row>
    <row r="678" s="13" customFormat="1">
      <c r="A678" s="13"/>
      <c r="B678" s="225"/>
      <c r="C678" s="226"/>
      <c r="D678" s="227" t="s">
        <v>157</v>
      </c>
      <c r="E678" s="228" t="s">
        <v>19</v>
      </c>
      <c r="F678" s="229" t="s">
        <v>448</v>
      </c>
      <c r="G678" s="226"/>
      <c r="H678" s="228" t="s">
        <v>19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157</v>
      </c>
      <c r="AU678" s="235" t="s">
        <v>85</v>
      </c>
      <c r="AV678" s="13" t="s">
        <v>83</v>
      </c>
      <c r="AW678" s="13" t="s">
        <v>37</v>
      </c>
      <c r="AX678" s="13" t="s">
        <v>75</v>
      </c>
      <c r="AY678" s="235" t="s">
        <v>146</v>
      </c>
    </row>
    <row r="679" s="14" customFormat="1">
      <c r="A679" s="14"/>
      <c r="B679" s="236"/>
      <c r="C679" s="237"/>
      <c r="D679" s="227" t="s">
        <v>157</v>
      </c>
      <c r="E679" s="238" t="s">
        <v>19</v>
      </c>
      <c r="F679" s="239" t="s">
        <v>235</v>
      </c>
      <c r="G679" s="237"/>
      <c r="H679" s="240">
        <v>41.700000000000003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157</v>
      </c>
      <c r="AU679" s="246" t="s">
        <v>85</v>
      </c>
      <c r="AV679" s="14" t="s">
        <v>85</v>
      </c>
      <c r="AW679" s="14" t="s">
        <v>37</v>
      </c>
      <c r="AX679" s="14" t="s">
        <v>75</v>
      </c>
      <c r="AY679" s="246" t="s">
        <v>146</v>
      </c>
    </row>
    <row r="680" s="14" customFormat="1">
      <c r="A680" s="14"/>
      <c r="B680" s="236"/>
      <c r="C680" s="237"/>
      <c r="D680" s="227" t="s">
        <v>157</v>
      </c>
      <c r="E680" s="238" t="s">
        <v>19</v>
      </c>
      <c r="F680" s="239" t="s">
        <v>236</v>
      </c>
      <c r="G680" s="237"/>
      <c r="H680" s="240">
        <v>71.495000000000005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157</v>
      </c>
      <c r="AU680" s="246" t="s">
        <v>85</v>
      </c>
      <c r="AV680" s="14" t="s">
        <v>85</v>
      </c>
      <c r="AW680" s="14" t="s">
        <v>37</v>
      </c>
      <c r="AX680" s="14" t="s">
        <v>75</v>
      </c>
      <c r="AY680" s="246" t="s">
        <v>146</v>
      </c>
    </row>
    <row r="681" s="16" customFormat="1">
      <c r="A681" s="16"/>
      <c r="B681" s="258"/>
      <c r="C681" s="259"/>
      <c r="D681" s="227" t="s">
        <v>157</v>
      </c>
      <c r="E681" s="260" t="s">
        <v>19</v>
      </c>
      <c r="F681" s="261" t="s">
        <v>167</v>
      </c>
      <c r="G681" s="259"/>
      <c r="H681" s="262">
        <v>113.19500000000001</v>
      </c>
      <c r="I681" s="263"/>
      <c r="J681" s="259"/>
      <c r="K681" s="259"/>
      <c r="L681" s="264"/>
      <c r="M681" s="265"/>
      <c r="N681" s="266"/>
      <c r="O681" s="266"/>
      <c r="P681" s="266"/>
      <c r="Q681" s="266"/>
      <c r="R681" s="266"/>
      <c r="S681" s="266"/>
      <c r="T681" s="267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68" t="s">
        <v>157</v>
      </c>
      <c r="AU681" s="268" t="s">
        <v>85</v>
      </c>
      <c r="AV681" s="16" t="s">
        <v>153</v>
      </c>
      <c r="AW681" s="16" t="s">
        <v>37</v>
      </c>
      <c r="AX681" s="16" t="s">
        <v>75</v>
      </c>
      <c r="AY681" s="268" t="s">
        <v>146</v>
      </c>
    </row>
    <row r="682" s="14" customFormat="1">
      <c r="A682" s="14"/>
      <c r="B682" s="236"/>
      <c r="C682" s="237"/>
      <c r="D682" s="227" t="s">
        <v>157</v>
      </c>
      <c r="E682" s="238" t="s">
        <v>19</v>
      </c>
      <c r="F682" s="239" t="s">
        <v>685</v>
      </c>
      <c r="G682" s="237"/>
      <c r="H682" s="240">
        <v>131.929</v>
      </c>
      <c r="I682" s="241"/>
      <c r="J682" s="237"/>
      <c r="K682" s="237"/>
      <c r="L682" s="242"/>
      <c r="M682" s="243"/>
      <c r="N682" s="244"/>
      <c r="O682" s="244"/>
      <c r="P682" s="244"/>
      <c r="Q682" s="244"/>
      <c r="R682" s="244"/>
      <c r="S682" s="244"/>
      <c r="T682" s="24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6" t="s">
        <v>157</v>
      </c>
      <c r="AU682" s="246" t="s">
        <v>85</v>
      </c>
      <c r="AV682" s="14" t="s">
        <v>85</v>
      </c>
      <c r="AW682" s="14" t="s">
        <v>37</v>
      </c>
      <c r="AX682" s="14" t="s">
        <v>83</v>
      </c>
      <c r="AY682" s="246" t="s">
        <v>146</v>
      </c>
    </row>
    <row r="683" s="2" customFormat="1" ht="24.15" customHeight="1">
      <c r="A683" s="41"/>
      <c r="B683" s="42"/>
      <c r="C683" s="269" t="s">
        <v>686</v>
      </c>
      <c r="D683" s="269" t="s">
        <v>224</v>
      </c>
      <c r="E683" s="270" t="s">
        <v>687</v>
      </c>
      <c r="F683" s="271" t="s">
        <v>688</v>
      </c>
      <c r="G683" s="272" t="s">
        <v>232</v>
      </c>
      <c r="H683" s="273">
        <v>131.929</v>
      </c>
      <c r="I683" s="274"/>
      <c r="J683" s="275">
        <f>ROUND(I683*H683,2)</f>
        <v>0</v>
      </c>
      <c r="K683" s="271" t="s">
        <v>152</v>
      </c>
      <c r="L683" s="276"/>
      <c r="M683" s="277" t="s">
        <v>19</v>
      </c>
      <c r="N683" s="278" t="s">
        <v>46</v>
      </c>
      <c r="O683" s="87"/>
      <c r="P683" s="216">
        <f>O683*H683</f>
        <v>0</v>
      </c>
      <c r="Q683" s="216">
        <v>0.0054000000000000003</v>
      </c>
      <c r="R683" s="216">
        <f>Q683*H683</f>
        <v>0.71241660000000007</v>
      </c>
      <c r="S683" s="216">
        <v>0</v>
      </c>
      <c r="T683" s="217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8" t="s">
        <v>396</v>
      </c>
      <c r="AT683" s="218" t="s">
        <v>224</v>
      </c>
      <c r="AU683" s="218" t="s">
        <v>85</v>
      </c>
      <c r="AY683" s="20" t="s">
        <v>146</v>
      </c>
      <c r="BE683" s="219">
        <f>IF(N683="základní",J683,0)</f>
        <v>0</v>
      </c>
      <c r="BF683" s="219">
        <f>IF(N683="snížená",J683,0)</f>
        <v>0</v>
      </c>
      <c r="BG683" s="219">
        <f>IF(N683="zákl. přenesená",J683,0)</f>
        <v>0</v>
      </c>
      <c r="BH683" s="219">
        <f>IF(N683="sníž. přenesená",J683,0)</f>
        <v>0</v>
      </c>
      <c r="BI683" s="219">
        <f>IF(N683="nulová",J683,0)</f>
        <v>0</v>
      </c>
      <c r="BJ683" s="20" t="s">
        <v>83</v>
      </c>
      <c r="BK683" s="219">
        <f>ROUND(I683*H683,2)</f>
        <v>0</v>
      </c>
      <c r="BL683" s="20" t="s">
        <v>266</v>
      </c>
      <c r="BM683" s="218" t="s">
        <v>689</v>
      </c>
    </row>
    <row r="684" s="13" customFormat="1">
      <c r="A684" s="13"/>
      <c r="B684" s="225"/>
      <c r="C684" s="226"/>
      <c r="D684" s="227" t="s">
        <v>157</v>
      </c>
      <c r="E684" s="228" t="s">
        <v>19</v>
      </c>
      <c r="F684" s="229" t="s">
        <v>158</v>
      </c>
      <c r="G684" s="226"/>
      <c r="H684" s="228" t="s">
        <v>19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157</v>
      </c>
      <c r="AU684" s="235" t="s">
        <v>85</v>
      </c>
      <c r="AV684" s="13" t="s">
        <v>83</v>
      </c>
      <c r="AW684" s="13" t="s">
        <v>37</v>
      </c>
      <c r="AX684" s="13" t="s">
        <v>75</v>
      </c>
      <c r="AY684" s="235" t="s">
        <v>146</v>
      </c>
    </row>
    <row r="685" s="13" customFormat="1">
      <c r="A685" s="13"/>
      <c r="B685" s="225"/>
      <c r="C685" s="226"/>
      <c r="D685" s="227" t="s">
        <v>157</v>
      </c>
      <c r="E685" s="228" t="s">
        <v>19</v>
      </c>
      <c r="F685" s="229" t="s">
        <v>448</v>
      </c>
      <c r="G685" s="226"/>
      <c r="H685" s="228" t="s">
        <v>19</v>
      </c>
      <c r="I685" s="230"/>
      <c r="J685" s="226"/>
      <c r="K685" s="226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157</v>
      </c>
      <c r="AU685" s="235" t="s">
        <v>85</v>
      </c>
      <c r="AV685" s="13" t="s">
        <v>83</v>
      </c>
      <c r="AW685" s="13" t="s">
        <v>37</v>
      </c>
      <c r="AX685" s="13" t="s">
        <v>75</v>
      </c>
      <c r="AY685" s="235" t="s">
        <v>146</v>
      </c>
    </row>
    <row r="686" s="14" customFormat="1">
      <c r="A686" s="14"/>
      <c r="B686" s="236"/>
      <c r="C686" s="237"/>
      <c r="D686" s="227" t="s">
        <v>157</v>
      </c>
      <c r="E686" s="238" t="s">
        <v>19</v>
      </c>
      <c r="F686" s="239" t="s">
        <v>235</v>
      </c>
      <c r="G686" s="237"/>
      <c r="H686" s="240">
        <v>41.700000000000003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157</v>
      </c>
      <c r="AU686" s="246" t="s">
        <v>85</v>
      </c>
      <c r="AV686" s="14" t="s">
        <v>85</v>
      </c>
      <c r="AW686" s="14" t="s">
        <v>37</v>
      </c>
      <c r="AX686" s="14" t="s">
        <v>75</v>
      </c>
      <c r="AY686" s="246" t="s">
        <v>146</v>
      </c>
    </row>
    <row r="687" s="14" customFormat="1">
      <c r="A687" s="14"/>
      <c r="B687" s="236"/>
      <c r="C687" s="237"/>
      <c r="D687" s="227" t="s">
        <v>157</v>
      </c>
      <c r="E687" s="238" t="s">
        <v>19</v>
      </c>
      <c r="F687" s="239" t="s">
        <v>236</v>
      </c>
      <c r="G687" s="237"/>
      <c r="H687" s="240">
        <v>71.495000000000005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157</v>
      </c>
      <c r="AU687" s="246" t="s">
        <v>85</v>
      </c>
      <c r="AV687" s="14" t="s">
        <v>85</v>
      </c>
      <c r="AW687" s="14" t="s">
        <v>37</v>
      </c>
      <c r="AX687" s="14" t="s">
        <v>75</v>
      </c>
      <c r="AY687" s="246" t="s">
        <v>146</v>
      </c>
    </row>
    <row r="688" s="16" customFormat="1">
      <c r="A688" s="16"/>
      <c r="B688" s="258"/>
      <c r="C688" s="259"/>
      <c r="D688" s="227" t="s">
        <v>157</v>
      </c>
      <c r="E688" s="260" t="s">
        <v>19</v>
      </c>
      <c r="F688" s="261" t="s">
        <v>167</v>
      </c>
      <c r="G688" s="259"/>
      <c r="H688" s="262">
        <v>113.19500000000001</v>
      </c>
      <c r="I688" s="263"/>
      <c r="J688" s="259"/>
      <c r="K688" s="259"/>
      <c r="L688" s="264"/>
      <c r="M688" s="265"/>
      <c r="N688" s="266"/>
      <c r="O688" s="266"/>
      <c r="P688" s="266"/>
      <c r="Q688" s="266"/>
      <c r="R688" s="266"/>
      <c r="S688" s="266"/>
      <c r="T688" s="267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T688" s="268" t="s">
        <v>157</v>
      </c>
      <c r="AU688" s="268" t="s">
        <v>85</v>
      </c>
      <c r="AV688" s="16" t="s">
        <v>153</v>
      </c>
      <c r="AW688" s="16" t="s">
        <v>37</v>
      </c>
      <c r="AX688" s="16" t="s">
        <v>75</v>
      </c>
      <c r="AY688" s="268" t="s">
        <v>146</v>
      </c>
    </row>
    <row r="689" s="14" customFormat="1">
      <c r="A689" s="14"/>
      <c r="B689" s="236"/>
      <c r="C689" s="237"/>
      <c r="D689" s="227" t="s">
        <v>157</v>
      </c>
      <c r="E689" s="238" t="s">
        <v>19</v>
      </c>
      <c r="F689" s="239" t="s">
        <v>685</v>
      </c>
      <c r="G689" s="237"/>
      <c r="H689" s="240">
        <v>131.929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6" t="s">
        <v>157</v>
      </c>
      <c r="AU689" s="246" t="s">
        <v>85</v>
      </c>
      <c r="AV689" s="14" t="s">
        <v>85</v>
      </c>
      <c r="AW689" s="14" t="s">
        <v>37</v>
      </c>
      <c r="AX689" s="14" t="s">
        <v>83</v>
      </c>
      <c r="AY689" s="246" t="s">
        <v>146</v>
      </c>
    </row>
    <row r="690" s="2" customFormat="1" ht="16.5" customHeight="1">
      <c r="A690" s="41"/>
      <c r="B690" s="42"/>
      <c r="C690" s="207" t="s">
        <v>690</v>
      </c>
      <c r="D690" s="207" t="s">
        <v>148</v>
      </c>
      <c r="E690" s="208" t="s">
        <v>691</v>
      </c>
      <c r="F690" s="209" t="s">
        <v>692</v>
      </c>
      <c r="G690" s="210" t="s">
        <v>232</v>
      </c>
      <c r="H690" s="211">
        <v>92.400000000000006</v>
      </c>
      <c r="I690" s="212"/>
      <c r="J690" s="213">
        <f>ROUND(I690*H690,2)</f>
        <v>0</v>
      </c>
      <c r="K690" s="209" t="s">
        <v>152</v>
      </c>
      <c r="L690" s="47"/>
      <c r="M690" s="214" t="s">
        <v>19</v>
      </c>
      <c r="N690" s="215" t="s">
        <v>46</v>
      </c>
      <c r="O690" s="87"/>
      <c r="P690" s="216">
        <f>O690*H690</f>
        <v>0</v>
      </c>
      <c r="Q690" s="216">
        <v>4.0000000000000003E-05</v>
      </c>
      <c r="R690" s="216">
        <f>Q690*H690</f>
        <v>0.0036960000000000005</v>
      </c>
      <c r="S690" s="216">
        <v>0</v>
      </c>
      <c r="T690" s="21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8" t="s">
        <v>266</v>
      </c>
      <c r="AT690" s="218" t="s">
        <v>148</v>
      </c>
      <c r="AU690" s="218" t="s">
        <v>85</v>
      </c>
      <c r="AY690" s="20" t="s">
        <v>146</v>
      </c>
      <c r="BE690" s="219">
        <f>IF(N690="základní",J690,0)</f>
        <v>0</v>
      </c>
      <c r="BF690" s="219">
        <f>IF(N690="snížená",J690,0)</f>
        <v>0</v>
      </c>
      <c r="BG690" s="219">
        <f>IF(N690="zákl. přenesená",J690,0)</f>
        <v>0</v>
      </c>
      <c r="BH690" s="219">
        <f>IF(N690="sníž. přenesená",J690,0)</f>
        <v>0</v>
      </c>
      <c r="BI690" s="219">
        <f>IF(N690="nulová",J690,0)</f>
        <v>0</v>
      </c>
      <c r="BJ690" s="20" t="s">
        <v>83</v>
      </c>
      <c r="BK690" s="219">
        <f>ROUND(I690*H690,2)</f>
        <v>0</v>
      </c>
      <c r="BL690" s="20" t="s">
        <v>266</v>
      </c>
      <c r="BM690" s="218" t="s">
        <v>693</v>
      </c>
    </row>
    <row r="691" s="2" customFormat="1">
      <c r="A691" s="41"/>
      <c r="B691" s="42"/>
      <c r="C691" s="43"/>
      <c r="D691" s="220" t="s">
        <v>155</v>
      </c>
      <c r="E691" s="43"/>
      <c r="F691" s="221" t="s">
        <v>694</v>
      </c>
      <c r="G691" s="43"/>
      <c r="H691" s="43"/>
      <c r="I691" s="222"/>
      <c r="J691" s="43"/>
      <c r="K691" s="43"/>
      <c r="L691" s="47"/>
      <c r="M691" s="223"/>
      <c r="N691" s="224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155</v>
      </c>
      <c r="AU691" s="20" t="s">
        <v>85</v>
      </c>
    </row>
    <row r="692" s="13" customFormat="1">
      <c r="A692" s="13"/>
      <c r="B692" s="225"/>
      <c r="C692" s="226"/>
      <c r="D692" s="227" t="s">
        <v>157</v>
      </c>
      <c r="E692" s="228" t="s">
        <v>19</v>
      </c>
      <c r="F692" s="229" t="s">
        <v>172</v>
      </c>
      <c r="G692" s="226"/>
      <c r="H692" s="228" t="s">
        <v>19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157</v>
      </c>
      <c r="AU692" s="235" t="s">
        <v>85</v>
      </c>
      <c r="AV692" s="13" t="s">
        <v>83</v>
      </c>
      <c r="AW692" s="13" t="s">
        <v>37</v>
      </c>
      <c r="AX692" s="13" t="s">
        <v>75</v>
      </c>
      <c r="AY692" s="235" t="s">
        <v>146</v>
      </c>
    </row>
    <row r="693" s="14" customFormat="1">
      <c r="A693" s="14"/>
      <c r="B693" s="236"/>
      <c r="C693" s="237"/>
      <c r="D693" s="227" t="s">
        <v>157</v>
      </c>
      <c r="E693" s="238" t="s">
        <v>19</v>
      </c>
      <c r="F693" s="239" t="s">
        <v>695</v>
      </c>
      <c r="G693" s="237"/>
      <c r="H693" s="240">
        <v>25.059999999999999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157</v>
      </c>
      <c r="AU693" s="246" t="s">
        <v>85</v>
      </c>
      <c r="AV693" s="14" t="s">
        <v>85</v>
      </c>
      <c r="AW693" s="14" t="s">
        <v>37</v>
      </c>
      <c r="AX693" s="14" t="s">
        <v>75</v>
      </c>
      <c r="AY693" s="246" t="s">
        <v>146</v>
      </c>
    </row>
    <row r="694" s="14" customFormat="1">
      <c r="A694" s="14"/>
      <c r="B694" s="236"/>
      <c r="C694" s="237"/>
      <c r="D694" s="227" t="s">
        <v>157</v>
      </c>
      <c r="E694" s="238" t="s">
        <v>19</v>
      </c>
      <c r="F694" s="239" t="s">
        <v>696</v>
      </c>
      <c r="G694" s="237"/>
      <c r="H694" s="240">
        <v>42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6" t="s">
        <v>157</v>
      </c>
      <c r="AU694" s="246" t="s">
        <v>85</v>
      </c>
      <c r="AV694" s="14" t="s">
        <v>85</v>
      </c>
      <c r="AW694" s="14" t="s">
        <v>37</v>
      </c>
      <c r="AX694" s="14" t="s">
        <v>75</v>
      </c>
      <c r="AY694" s="246" t="s">
        <v>146</v>
      </c>
    </row>
    <row r="695" s="14" customFormat="1">
      <c r="A695" s="14"/>
      <c r="B695" s="236"/>
      <c r="C695" s="237"/>
      <c r="D695" s="227" t="s">
        <v>157</v>
      </c>
      <c r="E695" s="238" t="s">
        <v>19</v>
      </c>
      <c r="F695" s="239" t="s">
        <v>697</v>
      </c>
      <c r="G695" s="237"/>
      <c r="H695" s="240">
        <v>25.34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157</v>
      </c>
      <c r="AU695" s="246" t="s">
        <v>85</v>
      </c>
      <c r="AV695" s="14" t="s">
        <v>85</v>
      </c>
      <c r="AW695" s="14" t="s">
        <v>37</v>
      </c>
      <c r="AX695" s="14" t="s">
        <v>75</v>
      </c>
      <c r="AY695" s="246" t="s">
        <v>146</v>
      </c>
    </row>
    <row r="696" s="16" customFormat="1">
      <c r="A696" s="16"/>
      <c r="B696" s="258"/>
      <c r="C696" s="259"/>
      <c r="D696" s="227" t="s">
        <v>157</v>
      </c>
      <c r="E696" s="260" t="s">
        <v>19</v>
      </c>
      <c r="F696" s="261" t="s">
        <v>167</v>
      </c>
      <c r="G696" s="259"/>
      <c r="H696" s="262">
        <v>92.400000000000006</v>
      </c>
      <c r="I696" s="263"/>
      <c r="J696" s="259"/>
      <c r="K696" s="259"/>
      <c r="L696" s="264"/>
      <c r="M696" s="265"/>
      <c r="N696" s="266"/>
      <c r="O696" s="266"/>
      <c r="P696" s="266"/>
      <c r="Q696" s="266"/>
      <c r="R696" s="266"/>
      <c r="S696" s="266"/>
      <c r="T696" s="267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68" t="s">
        <v>157</v>
      </c>
      <c r="AU696" s="268" t="s">
        <v>85</v>
      </c>
      <c r="AV696" s="16" t="s">
        <v>153</v>
      </c>
      <c r="AW696" s="16" t="s">
        <v>37</v>
      </c>
      <c r="AX696" s="16" t="s">
        <v>83</v>
      </c>
      <c r="AY696" s="268" t="s">
        <v>146</v>
      </c>
    </row>
    <row r="697" s="2" customFormat="1" ht="16.5" customHeight="1">
      <c r="A697" s="41"/>
      <c r="B697" s="42"/>
      <c r="C697" s="269" t="s">
        <v>698</v>
      </c>
      <c r="D697" s="269" t="s">
        <v>224</v>
      </c>
      <c r="E697" s="270" t="s">
        <v>699</v>
      </c>
      <c r="F697" s="271" t="s">
        <v>700</v>
      </c>
      <c r="G697" s="272" t="s">
        <v>232</v>
      </c>
      <c r="H697" s="273">
        <v>112.81999999999999</v>
      </c>
      <c r="I697" s="274"/>
      <c r="J697" s="275">
        <f>ROUND(I697*H697,2)</f>
        <v>0</v>
      </c>
      <c r="K697" s="271" t="s">
        <v>152</v>
      </c>
      <c r="L697" s="276"/>
      <c r="M697" s="277" t="s">
        <v>19</v>
      </c>
      <c r="N697" s="278" t="s">
        <v>46</v>
      </c>
      <c r="O697" s="87"/>
      <c r="P697" s="216">
        <f>O697*H697</f>
        <v>0</v>
      </c>
      <c r="Q697" s="216">
        <v>0.00029999999999999997</v>
      </c>
      <c r="R697" s="216">
        <f>Q697*H697</f>
        <v>0.033845999999999994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396</v>
      </c>
      <c r="AT697" s="218" t="s">
        <v>224</v>
      </c>
      <c r="AU697" s="218" t="s">
        <v>85</v>
      </c>
      <c r="AY697" s="20" t="s">
        <v>146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83</v>
      </c>
      <c r="BK697" s="219">
        <f>ROUND(I697*H697,2)</f>
        <v>0</v>
      </c>
      <c r="BL697" s="20" t="s">
        <v>266</v>
      </c>
      <c r="BM697" s="218" t="s">
        <v>701</v>
      </c>
    </row>
    <row r="698" s="14" customFormat="1">
      <c r="A698" s="14"/>
      <c r="B698" s="236"/>
      <c r="C698" s="237"/>
      <c r="D698" s="227" t="s">
        <v>157</v>
      </c>
      <c r="E698" s="238" t="s">
        <v>19</v>
      </c>
      <c r="F698" s="239" t="s">
        <v>702</v>
      </c>
      <c r="G698" s="237"/>
      <c r="H698" s="240">
        <v>112.81999999999999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157</v>
      </c>
      <c r="AU698" s="246" t="s">
        <v>85</v>
      </c>
      <c r="AV698" s="14" t="s">
        <v>85</v>
      </c>
      <c r="AW698" s="14" t="s">
        <v>37</v>
      </c>
      <c r="AX698" s="14" t="s">
        <v>83</v>
      </c>
      <c r="AY698" s="246" t="s">
        <v>146</v>
      </c>
    </row>
    <row r="699" s="2" customFormat="1" ht="16.5" customHeight="1">
      <c r="A699" s="41"/>
      <c r="B699" s="42"/>
      <c r="C699" s="207" t="s">
        <v>703</v>
      </c>
      <c r="D699" s="207" t="s">
        <v>148</v>
      </c>
      <c r="E699" s="208" t="s">
        <v>704</v>
      </c>
      <c r="F699" s="209" t="s">
        <v>705</v>
      </c>
      <c r="G699" s="210" t="s">
        <v>232</v>
      </c>
      <c r="H699" s="211">
        <v>92.400000000000006</v>
      </c>
      <c r="I699" s="212"/>
      <c r="J699" s="213">
        <f>ROUND(I699*H699,2)</f>
        <v>0</v>
      </c>
      <c r="K699" s="209" t="s">
        <v>152</v>
      </c>
      <c r="L699" s="47"/>
      <c r="M699" s="214" t="s">
        <v>19</v>
      </c>
      <c r="N699" s="215" t="s">
        <v>46</v>
      </c>
      <c r="O699" s="87"/>
      <c r="P699" s="216">
        <f>O699*H699</f>
        <v>0</v>
      </c>
      <c r="Q699" s="216">
        <v>0</v>
      </c>
      <c r="R699" s="216">
        <f>Q699*H699</f>
        <v>0</v>
      </c>
      <c r="S699" s="216">
        <v>0</v>
      </c>
      <c r="T699" s="217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8" t="s">
        <v>266</v>
      </c>
      <c r="AT699" s="218" t="s">
        <v>148</v>
      </c>
      <c r="AU699" s="218" t="s">
        <v>85</v>
      </c>
      <c r="AY699" s="20" t="s">
        <v>146</v>
      </c>
      <c r="BE699" s="219">
        <f>IF(N699="základní",J699,0)</f>
        <v>0</v>
      </c>
      <c r="BF699" s="219">
        <f>IF(N699="snížená",J699,0)</f>
        <v>0</v>
      </c>
      <c r="BG699" s="219">
        <f>IF(N699="zákl. přenesená",J699,0)</f>
        <v>0</v>
      </c>
      <c r="BH699" s="219">
        <f>IF(N699="sníž. přenesená",J699,0)</f>
        <v>0</v>
      </c>
      <c r="BI699" s="219">
        <f>IF(N699="nulová",J699,0)</f>
        <v>0</v>
      </c>
      <c r="BJ699" s="20" t="s">
        <v>83</v>
      </c>
      <c r="BK699" s="219">
        <f>ROUND(I699*H699,2)</f>
        <v>0</v>
      </c>
      <c r="BL699" s="20" t="s">
        <v>266</v>
      </c>
      <c r="BM699" s="218" t="s">
        <v>706</v>
      </c>
    </row>
    <row r="700" s="2" customFormat="1">
      <c r="A700" s="41"/>
      <c r="B700" s="42"/>
      <c r="C700" s="43"/>
      <c r="D700" s="220" t="s">
        <v>155</v>
      </c>
      <c r="E700" s="43"/>
      <c r="F700" s="221" t="s">
        <v>707</v>
      </c>
      <c r="G700" s="43"/>
      <c r="H700" s="43"/>
      <c r="I700" s="222"/>
      <c r="J700" s="43"/>
      <c r="K700" s="43"/>
      <c r="L700" s="47"/>
      <c r="M700" s="223"/>
      <c r="N700" s="224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155</v>
      </c>
      <c r="AU700" s="20" t="s">
        <v>85</v>
      </c>
    </row>
    <row r="701" s="13" customFormat="1">
      <c r="A701" s="13"/>
      <c r="B701" s="225"/>
      <c r="C701" s="226"/>
      <c r="D701" s="227" t="s">
        <v>157</v>
      </c>
      <c r="E701" s="228" t="s">
        <v>19</v>
      </c>
      <c r="F701" s="229" t="s">
        <v>172</v>
      </c>
      <c r="G701" s="226"/>
      <c r="H701" s="228" t="s">
        <v>19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157</v>
      </c>
      <c r="AU701" s="235" t="s">
        <v>85</v>
      </c>
      <c r="AV701" s="13" t="s">
        <v>83</v>
      </c>
      <c r="AW701" s="13" t="s">
        <v>37</v>
      </c>
      <c r="AX701" s="13" t="s">
        <v>75</v>
      </c>
      <c r="AY701" s="235" t="s">
        <v>146</v>
      </c>
    </row>
    <row r="702" s="14" customFormat="1">
      <c r="A702" s="14"/>
      <c r="B702" s="236"/>
      <c r="C702" s="237"/>
      <c r="D702" s="227" t="s">
        <v>157</v>
      </c>
      <c r="E702" s="238" t="s">
        <v>19</v>
      </c>
      <c r="F702" s="239" t="s">
        <v>695</v>
      </c>
      <c r="G702" s="237"/>
      <c r="H702" s="240">
        <v>25.059999999999999</v>
      </c>
      <c r="I702" s="241"/>
      <c r="J702" s="237"/>
      <c r="K702" s="237"/>
      <c r="L702" s="242"/>
      <c r="M702" s="243"/>
      <c r="N702" s="244"/>
      <c r="O702" s="244"/>
      <c r="P702" s="244"/>
      <c r="Q702" s="244"/>
      <c r="R702" s="244"/>
      <c r="S702" s="244"/>
      <c r="T702" s="24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6" t="s">
        <v>157</v>
      </c>
      <c r="AU702" s="246" t="s">
        <v>85</v>
      </c>
      <c r="AV702" s="14" t="s">
        <v>85</v>
      </c>
      <c r="AW702" s="14" t="s">
        <v>37</v>
      </c>
      <c r="AX702" s="14" t="s">
        <v>75</v>
      </c>
      <c r="AY702" s="246" t="s">
        <v>146</v>
      </c>
    </row>
    <row r="703" s="14" customFormat="1">
      <c r="A703" s="14"/>
      <c r="B703" s="236"/>
      <c r="C703" s="237"/>
      <c r="D703" s="227" t="s">
        <v>157</v>
      </c>
      <c r="E703" s="238" t="s">
        <v>19</v>
      </c>
      <c r="F703" s="239" t="s">
        <v>696</v>
      </c>
      <c r="G703" s="237"/>
      <c r="H703" s="240">
        <v>42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6" t="s">
        <v>157</v>
      </c>
      <c r="AU703" s="246" t="s">
        <v>85</v>
      </c>
      <c r="AV703" s="14" t="s">
        <v>85</v>
      </c>
      <c r="AW703" s="14" t="s">
        <v>37</v>
      </c>
      <c r="AX703" s="14" t="s">
        <v>75</v>
      </c>
      <c r="AY703" s="246" t="s">
        <v>146</v>
      </c>
    </row>
    <row r="704" s="14" customFormat="1">
      <c r="A704" s="14"/>
      <c r="B704" s="236"/>
      <c r="C704" s="237"/>
      <c r="D704" s="227" t="s">
        <v>157</v>
      </c>
      <c r="E704" s="238" t="s">
        <v>19</v>
      </c>
      <c r="F704" s="239" t="s">
        <v>697</v>
      </c>
      <c r="G704" s="237"/>
      <c r="H704" s="240">
        <v>25.34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157</v>
      </c>
      <c r="AU704" s="246" t="s">
        <v>85</v>
      </c>
      <c r="AV704" s="14" t="s">
        <v>85</v>
      </c>
      <c r="AW704" s="14" t="s">
        <v>37</v>
      </c>
      <c r="AX704" s="14" t="s">
        <v>75</v>
      </c>
      <c r="AY704" s="246" t="s">
        <v>146</v>
      </c>
    </row>
    <row r="705" s="16" customFormat="1">
      <c r="A705" s="16"/>
      <c r="B705" s="258"/>
      <c r="C705" s="259"/>
      <c r="D705" s="227" t="s">
        <v>157</v>
      </c>
      <c r="E705" s="260" t="s">
        <v>19</v>
      </c>
      <c r="F705" s="261" t="s">
        <v>167</v>
      </c>
      <c r="G705" s="259"/>
      <c r="H705" s="262">
        <v>92.400000000000006</v>
      </c>
      <c r="I705" s="263"/>
      <c r="J705" s="259"/>
      <c r="K705" s="259"/>
      <c r="L705" s="264"/>
      <c r="M705" s="265"/>
      <c r="N705" s="266"/>
      <c r="O705" s="266"/>
      <c r="P705" s="266"/>
      <c r="Q705" s="266"/>
      <c r="R705" s="266"/>
      <c r="S705" s="266"/>
      <c r="T705" s="267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68" t="s">
        <v>157</v>
      </c>
      <c r="AU705" s="268" t="s">
        <v>85</v>
      </c>
      <c r="AV705" s="16" t="s">
        <v>153</v>
      </c>
      <c r="AW705" s="16" t="s">
        <v>37</v>
      </c>
      <c r="AX705" s="16" t="s">
        <v>83</v>
      </c>
      <c r="AY705" s="268" t="s">
        <v>146</v>
      </c>
    </row>
    <row r="706" s="2" customFormat="1" ht="16.5" customHeight="1">
      <c r="A706" s="41"/>
      <c r="B706" s="42"/>
      <c r="C706" s="269" t="s">
        <v>708</v>
      </c>
      <c r="D706" s="269" t="s">
        <v>224</v>
      </c>
      <c r="E706" s="270" t="s">
        <v>709</v>
      </c>
      <c r="F706" s="271" t="s">
        <v>710</v>
      </c>
      <c r="G706" s="272" t="s">
        <v>232</v>
      </c>
      <c r="H706" s="273">
        <v>97.019999999999996</v>
      </c>
      <c r="I706" s="274"/>
      <c r="J706" s="275">
        <f>ROUND(I706*H706,2)</f>
        <v>0</v>
      </c>
      <c r="K706" s="271" t="s">
        <v>152</v>
      </c>
      <c r="L706" s="276"/>
      <c r="M706" s="277" t="s">
        <v>19</v>
      </c>
      <c r="N706" s="278" t="s">
        <v>46</v>
      </c>
      <c r="O706" s="87"/>
      <c r="P706" s="216">
        <f>O706*H706</f>
        <v>0</v>
      </c>
      <c r="Q706" s="216">
        <v>0.00029999999999999997</v>
      </c>
      <c r="R706" s="216">
        <f>Q706*H706</f>
        <v>0.029105999999999996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396</v>
      </c>
      <c r="AT706" s="218" t="s">
        <v>224</v>
      </c>
      <c r="AU706" s="218" t="s">
        <v>85</v>
      </c>
      <c r="AY706" s="20" t="s">
        <v>146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20" t="s">
        <v>83</v>
      </c>
      <c r="BK706" s="219">
        <f>ROUND(I706*H706,2)</f>
        <v>0</v>
      </c>
      <c r="BL706" s="20" t="s">
        <v>266</v>
      </c>
      <c r="BM706" s="218" t="s">
        <v>711</v>
      </c>
    </row>
    <row r="707" s="14" customFormat="1">
      <c r="A707" s="14"/>
      <c r="B707" s="236"/>
      <c r="C707" s="237"/>
      <c r="D707" s="227" t="s">
        <v>157</v>
      </c>
      <c r="E707" s="238" t="s">
        <v>19</v>
      </c>
      <c r="F707" s="239" t="s">
        <v>712</v>
      </c>
      <c r="G707" s="237"/>
      <c r="H707" s="240">
        <v>97.019999999999996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157</v>
      </c>
      <c r="AU707" s="246" t="s">
        <v>85</v>
      </c>
      <c r="AV707" s="14" t="s">
        <v>85</v>
      </c>
      <c r="AW707" s="14" t="s">
        <v>37</v>
      </c>
      <c r="AX707" s="14" t="s">
        <v>83</v>
      </c>
      <c r="AY707" s="246" t="s">
        <v>146</v>
      </c>
    </row>
    <row r="708" s="2" customFormat="1" ht="24.15" customHeight="1">
      <c r="A708" s="41"/>
      <c r="B708" s="42"/>
      <c r="C708" s="207" t="s">
        <v>713</v>
      </c>
      <c r="D708" s="207" t="s">
        <v>148</v>
      </c>
      <c r="E708" s="208" t="s">
        <v>714</v>
      </c>
      <c r="F708" s="209" t="s">
        <v>715</v>
      </c>
      <c r="G708" s="210" t="s">
        <v>716</v>
      </c>
      <c r="H708" s="280"/>
      <c r="I708" s="212"/>
      <c r="J708" s="213">
        <f>ROUND(I708*H708,2)</f>
        <v>0</v>
      </c>
      <c r="K708" s="209" t="s">
        <v>152</v>
      </c>
      <c r="L708" s="47"/>
      <c r="M708" s="214" t="s">
        <v>19</v>
      </c>
      <c r="N708" s="215" t="s">
        <v>46</v>
      </c>
      <c r="O708" s="87"/>
      <c r="P708" s="216">
        <f>O708*H708</f>
        <v>0</v>
      </c>
      <c r="Q708" s="216">
        <v>0</v>
      </c>
      <c r="R708" s="216">
        <f>Q708*H708</f>
        <v>0</v>
      </c>
      <c r="S708" s="216">
        <v>0</v>
      </c>
      <c r="T708" s="217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8" t="s">
        <v>266</v>
      </c>
      <c r="AT708" s="218" t="s">
        <v>148</v>
      </c>
      <c r="AU708" s="218" t="s">
        <v>85</v>
      </c>
      <c r="AY708" s="20" t="s">
        <v>146</v>
      </c>
      <c r="BE708" s="219">
        <f>IF(N708="základní",J708,0)</f>
        <v>0</v>
      </c>
      <c r="BF708" s="219">
        <f>IF(N708="snížená",J708,0)</f>
        <v>0</v>
      </c>
      <c r="BG708" s="219">
        <f>IF(N708="zákl. přenesená",J708,0)</f>
        <v>0</v>
      </c>
      <c r="BH708" s="219">
        <f>IF(N708="sníž. přenesená",J708,0)</f>
        <v>0</v>
      </c>
      <c r="BI708" s="219">
        <f>IF(N708="nulová",J708,0)</f>
        <v>0</v>
      </c>
      <c r="BJ708" s="20" t="s">
        <v>83</v>
      </c>
      <c r="BK708" s="219">
        <f>ROUND(I708*H708,2)</f>
        <v>0</v>
      </c>
      <c r="BL708" s="20" t="s">
        <v>266</v>
      </c>
      <c r="BM708" s="218" t="s">
        <v>717</v>
      </c>
    </row>
    <row r="709" s="2" customFormat="1">
      <c r="A709" s="41"/>
      <c r="B709" s="42"/>
      <c r="C709" s="43"/>
      <c r="D709" s="220" t="s">
        <v>155</v>
      </c>
      <c r="E709" s="43"/>
      <c r="F709" s="221" t="s">
        <v>718</v>
      </c>
      <c r="G709" s="43"/>
      <c r="H709" s="43"/>
      <c r="I709" s="222"/>
      <c r="J709" s="43"/>
      <c r="K709" s="43"/>
      <c r="L709" s="47"/>
      <c r="M709" s="223"/>
      <c r="N709" s="224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155</v>
      </c>
      <c r="AU709" s="20" t="s">
        <v>85</v>
      </c>
    </row>
    <row r="710" s="12" customFormat="1" ht="22.8" customHeight="1">
      <c r="A710" s="12"/>
      <c r="B710" s="191"/>
      <c r="C710" s="192"/>
      <c r="D710" s="193" t="s">
        <v>74</v>
      </c>
      <c r="E710" s="205" t="s">
        <v>719</v>
      </c>
      <c r="F710" s="205" t="s">
        <v>720</v>
      </c>
      <c r="G710" s="192"/>
      <c r="H710" s="192"/>
      <c r="I710" s="195"/>
      <c r="J710" s="206">
        <f>BK710</f>
        <v>0</v>
      </c>
      <c r="K710" s="192"/>
      <c r="L710" s="197"/>
      <c r="M710" s="198"/>
      <c r="N710" s="199"/>
      <c r="O710" s="199"/>
      <c r="P710" s="200">
        <f>SUM(P711:P817)</f>
        <v>0</v>
      </c>
      <c r="Q710" s="199"/>
      <c r="R710" s="200">
        <f>SUM(R711:R817)</f>
        <v>0.63366083999999989</v>
      </c>
      <c r="S710" s="199"/>
      <c r="T710" s="201">
        <f>SUM(T711:T817)</f>
        <v>0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02" t="s">
        <v>85</v>
      </c>
      <c r="AT710" s="203" t="s">
        <v>74</v>
      </c>
      <c r="AU710" s="203" t="s">
        <v>83</v>
      </c>
      <c r="AY710" s="202" t="s">
        <v>146</v>
      </c>
      <c r="BK710" s="204">
        <f>SUM(BK711:BK817)</f>
        <v>0</v>
      </c>
    </row>
    <row r="711" s="2" customFormat="1" ht="24.15" customHeight="1">
      <c r="A711" s="41"/>
      <c r="B711" s="42"/>
      <c r="C711" s="207" t="s">
        <v>721</v>
      </c>
      <c r="D711" s="207" t="s">
        <v>148</v>
      </c>
      <c r="E711" s="208" t="s">
        <v>722</v>
      </c>
      <c r="F711" s="209" t="s">
        <v>723</v>
      </c>
      <c r="G711" s="210" t="s">
        <v>232</v>
      </c>
      <c r="H711" s="211">
        <v>49.399999999999999</v>
      </c>
      <c r="I711" s="212"/>
      <c r="J711" s="213">
        <f>ROUND(I711*H711,2)</f>
        <v>0</v>
      </c>
      <c r="K711" s="209" t="s">
        <v>152</v>
      </c>
      <c r="L711" s="47"/>
      <c r="M711" s="214" t="s">
        <v>19</v>
      </c>
      <c r="N711" s="215" t="s">
        <v>46</v>
      </c>
      <c r="O711" s="87"/>
      <c r="P711" s="216">
        <f>O711*H711</f>
        <v>0</v>
      </c>
      <c r="Q711" s="216">
        <v>0</v>
      </c>
      <c r="R711" s="216">
        <f>Q711*H711</f>
        <v>0</v>
      </c>
      <c r="S711" s="216">
        <v>0</v>
      </c>
      <c r="T711" s="217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18" t="s">
        <v>266</v>
      </c>
      <c r="AT711" s="218" t="s">
        <v>148</v>
      </c>
      <c r="AU711" s="218" t="s">
        <v>85</v>
      </c>
      <c r="AY711" s="20" t="s">
        <v>146</v>
      </c>
      <c r="BE711" s="219">
        <f>IF(N711="základní",J711,0)</f>
        <v>0</v>
      </c>
      <c r="BF711" s="219">
        <f>IF(N711="snížená",J711,0)</f>
        <v>0</v>
      </c>
      <c r="BG711" s="219">
        <f>IF(N711="zákl. přenesená",J711,0)</f>
        <v>0</v>
      </c>
      <c r="BH711" s="219">
        <f>IF(N711="sníž. přenesená",J711,0)</f>
        <v>0</v>
      </c>
      <c r="BI711" s="219">
        <f>IF(N711="nulová",J711,0)</f>
        <v>0</v>
      </c>
      <c r="BJ711" s="20" t="s">
        <v>83</v>
      </c>
      <c r="BK711" s="219">
        <f>ROUND(I711*H711,2)</f>
        <v>0</v>
      </c>
      <c r="BL711" s="20" t="s">
        <v>266</v>
      </c>
      <c r="BM711" s="218" t="s">
        <v>724</v>
      </c>
    </row>
    <row r="712" s="2" customFormat="1">
      <c r="A712" s="41"/>
      <c r="B712" s="42"/>
      <c r="C712" s="43"/>
      <c r="D712" s="220" t="s">
        <v>155</v>
      </c>
      <c r="E712" s="43"/>
      <c r="F712" s="221" t="s">
        <v>725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155</v>
      </c>
      <c r="AU712" s="20" t="s">
        <v>85</v>
      </c>
    </row>
    <row r="713" s="13" customFormat="1">
      <c r="A713" s="13"/>
      <c r="B713" s="225"/>
      <c r="C713" s="226"/>
      <c r="D713" s="227" t="s">
        <v>157</v>
      </c>
      <c r="E713" s="228" t="s">
        <v>19</v>
      </c>
      <c r="F713" s="229" t="s">
        <v>440</v>
      </c>
      <c r="G713" s="226"/>
      <c r="H713" s="228" t="s">
        <v>19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157</v>
      </c>
      <c r="AU713" s="235" t="s">
        <v>85</v>
      </c>
      <c r="AV713" s="13" t="s">
        <v>83</v>
      </c>
      <c r="AW713" s="13" t="s">
        <v>37</v>
      </c>
      <c r="AX713" s="13" t="s">
        <v>75</v>
      </c>
      <c r="AY713" s="235" t="s">
        <v>146</v>
      </c>
    </row>
    <row r="714" s="13" customFormat="1">
      <c r="A714" s="13"/>
      <c r="B714" s="225"/>
      <c r="C714" s="226"/>
      <c r="D714" s="227" t="s">
        <v>157</v>
      </c>
      <c r="E714" s="228" t="s">
        <v>19</v>
      </c>
      <c r="F714" s="229" t="s">
        <v>441</v>
      </c>
      <c r="G714" s="226"/>
      <c r="H714" s="228" t="s">
        <v>19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157</v>
      </c>
      <c r="AU714" s="235" t="s">
        <v>85</v>
      </c>
      <c r="AV714" s="13" t="s">
        <v>83</v>
      </c>
      <c r="AW714" s="13" t="s">
        <v>37</v>
      </c>
      <c r="AX714" s="13" t="s">
        <v>75</v>
      </c>
      <c r="AY714" s="235" t="s">
        <v>146</v>
      </c>
    </row>
    <row r="715" s="14" customFormat="1">
      <c r="A715" s="14"/>
      <c r="B715" s="236"/>
      <c r="C715" s="237"/>
      <c r="D715" s="227" t="s">
        <v>157</v>
      </c>
      <c r="E715" s="238" t="s">
        <v>19</v>
      </c>
      <c r="F715" s="239" t="s">
        <v>726</v>
      </c>
      <c r="G715" s="237"/>
      <c r="H715" s="240">
        <v>49.399999999999999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157</v>
      </c>
      <c r="AU715" s="246" t="s">
        <v>85</v>
      </c>
      <c r="AV715" s="14" t="s">
        <v>85</v>
      </c>
      <c r="AW715" s="14" t="s">
        <v>37</v>
      </c>
      <c r="AX715" s="14" t="s">
        <v>75</v>
      </c>
      <c r="AY715" s="246" t="s">
        <v>146</v>
      </c>
    </row>
    <row r="716" s="16" customFormat="1">
      <c r="A716" s="16"/>
      <c r="B716" s="258"/>
      <c r="C716" s="259"/>
      <c r="D716" s="227" t="s">
        <v>157</v>
      </c>
      <c r="E716" s="260" t="s">
        <v>19</v>
      </c>
      <c r="F716" s="261" t="s">
        <v>167</v>
      </c>
      <c r="G716" s="259"/>
      <c r="H716" s="262">
        <v>49.399999999999999</v>
      </c>
      <c r="I716" s="263"/>
      <c r="J716" s="259"/>
      <c r="K716" s="259"/>
      <c r="L716" s="264"/>
      <c r="M716" s="265"/>
      <c r="N716" s="266"/>
      <c r="O716" s="266"/>
      <c r="P716" s="266"/>
      <c r="Q716" s="266"/>
      <c r="R716" s="266"/>
      <c r="S716" s="266"/>
      <c r="T716" s="267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T716" s="268" t="s">
        <v>157</v>
      </c>
      <c r="AU716" s="268" t="s">
        <v>85</v>
      </c>
      <c r="AV716" s="16" t="s">
        <v>153</v>
      </c>
      <c r="AW716" s="16" t="s">
        <v>37</v>
      </c>
      <c r="AX716" s="16" t="s">
        <v>83</v>
      </c>
      <c r="AY716" s="268" t="s">
        <v>146</v>
      </c>
    </row>
    <row r="717" s="2" customFormat="1" ht="16.5" customHeight="1">
      <c r="A717" s="41"/>
      <c r="B717" s="42"/>
      <c r="C717" s="269" t="s">
        <v>727</v>
      </c>
      <c r="D717" s="269" t="s">
        <v>224</v>
      </c>
      <c r="E717" s="270" t="s">
        <v>728</v>
      </c>
      <c r="F717" s="271" t="s">
        <v>729</v>
      </c>
      <c r="G717" s="272" t="s">
        <v>232</v>
      </c>
      <c r="H717" s="273">
        <v>51.869999999999997</v>
      </c>
      <c r="I717" s="274"/>
      <c r="J717" s="275">
        <f>ROUND(I717*H717,2)</f>
        <v>0</v>
      </c>
      <c r="K717" s="271" t="s">
        <v>152</v>
      </c>
      <c r="L717" s="276"/>
      <c r="M717" s="277" t="s">
        <v>19</v>
      </c>
      <c r="N717" s="278" t="s">
        <v>46</v>
      </c>
      <c r="O717" s="87"/>
      <c r="P717" s="216">
        <f>O717*H717</f>
        <v>0</v>
      </c>
      <c r="Q717" s="216">
        <v>0.0030000000000000001</v>
      </c>
      <c r="R717" s="216">
        <f>Q717*H717</f>
        <v>0.15561</v>
      </c>
      <c r="S717" s="216">
        <v>0</v>
      </c>
      <c r="T717" s="217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8" t="s">
        <v>396</v>
      </c>
      <c r="AT717" s="218" t="s">
        <v>224</v>
      </c>
      <c r="AU717" s="218" t="s">
        <v>85</v>
      </c>
      <c r="AY717" s="20" t="s">
        <v>146</v>
      </c>
      <c r="BE717" s="219">
        <f>IF(N717="základní",J717,0)</f>
        <v>0</v>
      </c>
      <c r="BF717" s="219">
        <f>IF(N717="snížená",J717,0)</f>
        <v>0</v>
      </c>
      <c r="BG717" s="219">
        <f>IF(N717="zákl. přenesená",J717,0)</f>
        <v>0</v>
      </c>
      <c r="BH717" s="219">
        <f>IF(N717="sníž. přenesená",J717,0)</f>
        <v>0</v>
      </c>
      <c r="BI717" s="219">
        <f>IF(N717="nulová",J717,0)</f>
        <v>0</v>
      </c>
      <c r="BJ717" s="20" t="s">
        <v>83</v>
      </c>
      <c r="BK717" s="219">
        <f>ROUND(I717*H717,2)</f>
        <v>0</v>
      </c>
      <c r="BL717" s="20" t="s">
        <v>266</v>
      </c>
      <c r="BM717" s="218" t="s">
        <v>730</v>
      </c>
    </row>
    <row r="718" s="14" customFormat="1">
      <c r="A718" s="14"/>
      <c r="B718" s="236"/>
      <c r="C718" s="237"/>
      <c r="D718" s="227" t="s">
        <v>157</v>
      </c>
      <c r="E718" s="238" t="s">
        <v>19</v>
      </c>
      <c r="F718" s="239" t="s">
        <v>731</v>
      </c>
      <c r="G718" s="237"/>
      <c r="H718" s="240">
        <v>51.869999999999997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6" t="s">
        <v>157</v>
      </c>
      <c r="AU718" s="246" t="s">
        <v>85</v>
      </c>
      <c r="AV718" s="14" t="s">
        <v>85</v>
      </c>
      <c r="AW718" s="14" t="s">
        <v>37</v>
      </c>
      <c r="AX718" s="14" t="s">
        <v>83</v>
      </c>
      <c r="AY718" s="246" t="s">
        <v>146</v>
      </c>
    </row>
    <row r="719" s="2" customFormat="1" ht="24.15" customHeight="1">
      <c r="A719" s="41"/>
      <c r="B719" s="42"/>
      <c r="C719" s="207" t="s">
        <v>732</v>
      </c>
      <c r="D719" s="207" t="s">
        <v>148</v>
      </c>
      <c r="E719" s="208" t="s">
        <v>733</v>
      </c>
      <c r="F719" s="209" t="s">
        <v>734</v>
      </c>
      <c r="G719" s="210" t="s">
        <v>232</v>
      </c>
      <c r="H719" s="211">
        <v>66.200000000000003</v>
      </c>
      <c r="I719" s="212"/>
      <c r="J719" s="213">
        <f>ROUND(I719*H719,2)</f>
        <v>0</v>
      </c>
      <c r="K719" s="209" t="s">
        <v>152</v>
      </c>
      <c r="L719" s="47"/>
      <c r="M719" s="214" t="s">
        <v>19</v>
      </c>
      <c r="N719" s="215" t="s">
        <v>46</v>
      </c>
      <c r="O719" s="87"/>
      <c r="P719" s="216">
        <f>O719*H719</f>
        <v>0</v>
      </c>
      <c r="Q719" s="216">
        <v>0</v>
      </c>
      <c r="R719" s="216">
        <f>Q719*H719</f>
        <v>0</v>
      </c>
      <c r="S719" s="216">
        <v>0</v>
      </c>
      <c r="T719" s="21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8" t="s">
        <v>266</v>
      </c>
      <c r="AT719" s="218" t="s">
        <v>148</v>
      </c>
      <c r="AU719" s="218" t="s">
        <v>85</v>
      </c>
      <c r="AY719" s="20" t="s">
        <v>146</v>
      </c>
      <c r="BE719" s="219">
        <f>IF(N719="základní",J719,0)</f>
        <v>0</v>
      </c>
      <c r="BF719" s="219">
        <f>IF(N719="snížená",J719,0)</f>
        <v>0</v>
      </c>
      <c r="BG719" s="219">
        <f>IF(N719="zákl. přenesená",J719,0)</f>
        <v>0</v>
      </c>
      <c r="BH719" s="219">
        <f>IF(N719="sníž. přenesená",J719,0)</f>
        <v>0</v>
      </c>
      <c r="BI719" s="219">
        <f>IF(N719="nulová",J719,0)</f>
        <v>0</v>
      </c>
      <c r="BJ719" s="20" t="s">
        <v>83</v>
      </c>
      <c r="BK719" s="219">
        <f>ROUND(I719*H719,2)</f>
        <v>0</v>
      </c>
      <c r="BL719" s="20" t="s">
        <v>266</v>
      </c>
      <c r="BM719" s="218" t="s">
        <v>735</v>
      </c>
    </row>
    <row r="720" s="2" customFormat="1">
      <c r="A720" s="41"/>
      <c r="B720" s="42"/>
      <c r="C720" s="43"/>
      <c r="D720" s="220" t="s">
        <v>155</v>
      </c>
      <c r="E720" s="43"/>
      <c r="F720" s="221" t="s">
        <v>736</v>
      </c>
      <c r="G720" s="43"/>
      <c r="H720" s="43"/>
      <c r="I720" s="222"/>
      <c r="J720" s="43"/>
      <c r="K720" s="43"/>
      <c r="L720" s="47"/>
      <c r="M720" s="223"/>
      <c r="N720" s="22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155</v>
      </c>
      <c r="AU720" s="20" t="s">
        <v>85</v>
      </c>
    </row>
    <row r="721" s="13" customFormat="1">
      <c r="A721" s="13"/>
      <c r="B721" s="225"/>
      <c r="C721" s="226"/>
      <c r="D721" s="227" t="s">
        <v>157</v>
      </c>
      <c r="E721" s="228" t="s">
        <v>19</v>
      </c>
      <c r="F721" s="229" t="s">
        <v>493</v>
      </c>
      <c r="G721" s="226"/>
      <c r="H721" s="228" t="s">
        <v>19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157</v>
      </c>
      <c r="AU721" s="235" t="s">
        <v>85</v>
      </c>
      <c r="AV721" s="13" t="s">
        <v>83</v>
      </c>
      <c r="AW721" s="13" t="s">
        <v>37</v>
      </c>
      <c r="AX721" s="13" t="s">
        <v>75</v>
      </c>
      <c r="AY721" s="235" t="s">
        <v>146</v>
      </c>
    </row>
    <row r="722" s="13" customFormat="1">
      <c r="A722" s="13"/>
      <c r="B722" s="225"/>
      <c r="C722" s="226"/>
      <c r="D722" s="227" t="s">
        <v>157</v>
      </c>
      <c r="E722" s="228" t="s">
        <v>19</v>
      </c>
      <c r="F722" s="229" t="s">
        <v>494</v>
      </c>
      <c r="G722" s="226"/>
      <c r="H722" s="228" t="s">
        <v>19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157</v>
      </c>
      <c r="AU722" s="235" t="s">
        <v>85</v>
      </c>
      <c r="AV722" s="13" t="s">
        <v>83</v>
      </c>
      <c r="AW722" s="13" t="s">
        <v>37</v>
      </c>
      <c r="AX722" s="13" t="s">
        <v>75</v>
      </c>
      <c r="AY722" s="235" t="s">
        <v>146</v>
      </c>
    </row>
    <row r="723" s="14" customFormat="1">
      <c r="A723" s="14"/>
      <c r="B723" s="236"/>
      <c r="C723" s="237"/>
      <c r="D723" s="227" t="s">
        <v>157</v>
      </c>
      <c r="E723" s="238" t="s">
        <v>19</v>
      </c>
      <c r="F723" s="239" t="s">
        <v>495</v>
      </c>
      <c r="G723" s="237"/>
      <c r="H723" s="240">
        <v>66.200000000000003</v>
      </c>
      <c r="I723" s="241"/>
      <c r="J723" s="237"/>
      <c r="K723" s="237"/>
      <c r="L723" s="242"/>
      <c r="M723" s="243"/>
      <c r="N723" s="244"/>
      <c r="O723" s="244"/>
      <c r="P723" s="244"/>
      <c r="Q723" s="244"/>
      <c r="R723" s="244"/>
      <c r="S723" s="244"/>
      <c r="T723" s="24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6" t="s">
        <v>157</v>
      </c>
      <c r="AU723" s="246" t="s">
        <v>85</v>
      </c>
      <c r="AV723" s="14" t="s">
        <v>85</v>
      </c>
      <c r="AW723" s="14" t="s">
        <v>37</v>
      </c>
      <c r="AX723" s="14" t="s">
        <v>75</v>
      </c>
      <c r="AY723" s="246" t="s">
        <v>146</v>
      </c>
    </row>
    <row r="724" s="16" customFormat="1">
      <c r="A724" s="16"/>
      <c r="B724" s="258"/>
      <c r="C724" s="259"/>
      <c r="D724" s="227" t="s">
        <v>157</v>
      </c>
      <c r="E724" s="260" t="s">
        <v>19</v>
      </c>
      <c r="F724" s="261" t="s">
        <v>167</v>
      </c>
      <c r="G724" s="259"/>
      <c r="H724" s="262">
        <v>66.200000000000003</v>
      </c>
      <c r="I724" s="263"/>
      <c r="J724" s="259"/>
      <c r="K724" s="259"/>
      <c r="L724" s="264"/>
      <c r="M724" s="265"/>
      <c r="N724" s="266"/>
      <c r="O724" s="266"/>
      <c r="P724" s="266"/>
      <c r="Q724" s="266"/>
      <c r="R724" s="266"/>
      <c r="S724" s="266"/>
      <c r="T724" s="267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T724" s="268" t="s">
        <v>157</v>
      </c>
      <c r="AU724" s="268" t="s">
        <v>85</v>
      </c>
      <c r="AV724" s="16" t="s">
        <v>153</v>
      </c>
      <c r="AW724" s="16" t="s">
        <v>37</v>
      </c>
      <c r="AX724" s="16" t="s">
        <v>83</v>
      </c>
      <c r="AY724" s="268" t="s">
        <v>146</v>
      </c>
    </row>
    <row r="725" s="2" customFormat="1" ht="16.5" customHeight="1">
      <c r="A725" s="41"/>
      <c r="B725" s="42"/>
      <c r="C725" s="269" t="s">
        <v>737</v>
      </c>
      <c r="D725" s="269" t="s">
        <v>224</v>
      </c>
      <c r="E725" s="270" t="s">
        <v>738</v>
      </c>
      <c r="F725" s="271" t="s">
        <v>739</v>
      </c>
      <c r="G725" s="272" t="s">
        <v>232</v>
      </c>
      <c r="H725" s="273">
        <v>69.510000000000005</v>
      </c>
      <c r="I725" s="274"/>
      <c r="J725" s="275">
        <f>ROUND(I725*H725,2)</f>
        <v>0</v>
      </c>
      <c r="K725" s="271" t="s">
        <v>152</v>
      </c>
      <c r="L725" s="276"/>
      <c r="M725" s="277" t="s">
        <v>19</v>
      </c>
      <c r="N725" s="278" t="s">
        <v>46</v>
      </c>
      <c r="O725" s="87"/>
      <c r="P725" s="216">
        <f>O725*H725</f>
        <v>0</v>
      </c>
      <c r="Q725" s="216">
        <v>0.0018</v>
      </c>
      <c r="R725" s="216">
        <f>Q725*H725</f>
        <v>0.12511800000000001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396</v>
      </c>
      <c r="AT725" s="218" t="s">
        <v>224</v>
      </c>
      <c r="AU725" s="218" t="s">
        <v>85</v>
      </c>
      <c r="AY725" s="20" t="s">
        <v>146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83</v>
      </c>
      <c r="BK725" s="219">
        <f>ROUND(I725*H725,2)</f>
        <v>0</v>
      </c>
      <c r="BL725" s="20" t="s">
        <v>266</v>
      </c>
      <c r="BM725" s="218" t="s">
        <v>740</v>
      </c>
    </row>
    <row r="726" s="13" customFormat="1">
      <c r="A726" s="13"/>
      <c r="B726" s="225"/>
      <c r="C726" s="226"/>
      <c r="D726" s="227" t="s">
        <v>157</v>
      </c>
      <c r="E726" s="228" t="s">
        <v>19</v>
      </c>
      <c r="F726" s="229" t="s">
        <v>493</v>
      </c>
      <c r="G726" s="226"/>
      <c r="H726" s="228" t="s">
        <v>19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157</v>
      </c>
      <c r="AU726" s="235" t="s">
        <v>85</v>
      </c>
      <c r="AV726" s="13" t="s">
        <v>83</v>
      </c>
      <c r="AW726" s="13" t="s">
        <v>37</v>
      </c>
      <c r="AX726" s="13" t="s">
        <v>75</v>
      </c>
      <c r="AY726" s="235" t="s">
        <v>146</v>
      </c>
    </row>
    <row r="727" s="13" customFormat="1">
      <c r="A727" s="13"/>
      <c r="B727" s="225"/>
      <c r="C727" s="226"/>
      <c r="D727" s="227" t="s">
        <v>157</v>
      </c>
      <c r="E727" s="228" t="s">
        <v>19</v>
      </c>
      <c r="F727" s="229" t="s">
        <v>494</v>
      </c>
      <c r="G727" s="226"/>
      <c r="H727" s="228" t="s">
        <v>19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157</v>
      </c>
      <c r="AU727" s="235" t="s">
        <v>85</v>
      </c>
      <c r="AV727" s="13" t="s">
        <v>83</v>
      </c>
      <c r="AW727" s="13" t="s">
        <v>37</v>
      </c>
      <c r="AX727" s="13" t="s">
        <v>75</v>
      </c>
      <c r="AY727" s="235" t="s">
        <v>146</v>
      </c>
    </row>
    <row r="728" s="14" customFormat="1">
      <c r="A728" s="14"/>
      <c r="B728" s="236"/>
      <c r="C728" s="237"/>
      <c r="D728" s="227" t="s">
        <v>157</v>
      </c>
      <c r="E728" s="238" t="s">
        <v>19</v>
      </c>
      <c r="F728" s="239" t="s">
        <v>495</v>
      </c>
      <c r="G728" s="237"/>
      <c r="H728" s="240">
        <v>66.200000000000003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6" t="s">
        <v>157</v>
      </c>
      <c r="AU728" s="246" t="s">
        <v>85</v>
      </c>
      <c r="AV728" s="14" t="s">
        <v>85</v>
      </c>
      <c r="AW728" s="14" t="s">
        <v>37</v>
      </c>
      <c r="AX728" s="14" t="s">
        <v>75</v>
      </c>
      <c r="AY728" s="246" t="s">
        <v>146</v>
      </c>
    </row>
    <row r="729" s="16" customFormat="1">
      <c r="A729" s="16"/>
      <c r="B729" s="258"/>
      <c r="C729" s="259"/>
      <c r="D729" s="227" t="s">
        <v>157</v>
      </c>
      <c r="E729" s="260" t="s">
        <v>19</v>
      </c>
      <c r="F729" s="261" t="s">
        <v>167</v>
      </c>
      <c r="G729" s="259"/>
      <c r="H729" s="262">
        <v>66.200000000000003</v>
      </c>
      <c r="I729" s="263"/>
      <c r="J729" s="259"/>
      <c r="K729" s="259"/>
      <c r="L729" s="264"/>
      <c r="M729" s="265"/>
      <c r="N729" s="266"/>
      <c r="O729" s="266"/>
      <c r="P729" s="266"/>
      <c r="Q729" s="266"/>
      <c r="R729" s="266"/>
      <c r="S729" s="266"/>
      <c r="T729" s="267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68" t="s">
        <v>157</v>
      </c>
      <c r="AU729" s="268" t="s">
        <v>85</v>
      </c>
      <c r="AV729" s="16" t="s">
        <v>153</v>
      </c>
      <c r="AW729" s="16" t="s">
        <v>37</v>
      </c>
      <c r="AX729" s="16" t="s">
        <v>75</v>
      </c>
      <c r="AY729" s="268" t="s">
        <v>146</v>
      </c>
    </row>
    <row r="730" s="14" customFormat="1">
      <c r="A730" s="14"/>
      <c r="B730" s="236"/>
      <c r="C730" s="237"/>
      <c r="D730" s="227" t="s">
        <v>157</v>
      </c>
      <c r="E730" s="238" t="s">
        <v>19</v>
      </c>
      <c r="F730" s="239" t="s">
        <v>741</v>
      </c>
      <c r="G730" s="237"/>
      <c r="H730" s="240">
        <v>69.510000000000005</v>
      </c>
      <c r="I730" s="241"/>
      <c r="J730" s="237"/>
      <c r="K730" s="237"/>
      <c r="L730" s="242"/>
      <c r="M730" s="243"/>
      <c r="N730" s="244"/>
      <c r="O730" s="244"/>
      <c r="P730" s="244"/>
      <c r="Q730" s="244"/>
      <c r="R730" s="244"/>
      <c r="S730" s="244"/>
      <c r="T730" s="24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6" t="s">
        <v>157</v>
      </c>
      <c r="AU730" s="246" t="s">
        <v>85</v>
      </c>
      <c r="AV730" s="14" t="s">
        <v>85</v>
      </c>
      <c r="AW730" s="14" t="s">
        <v>37</v>
      </c>
      <c r="AX730" s="14" t="s">
        <v>83</v>
      </c>
      <c r="AY730" s="246" t="s">
        <v>146</v>
      </c>
    </row>
    <row r="731" s="2" customFormat="1" ht="16.5" customHeight="1">
      <c r="A731" s="41"/>
      <c r="B731" s="42"/>
      <c r="C731" s="269" t="s">
        <v>742</v>
      </c>
      <c r="D731" s="269" t="s">
        <v>224</v>
      </c>
      <c r="E731" s="270" t="s">
        <v>743</v>
      </c>
      <c r="F731" s="271" t="s">
        <v>744</v>
      </c>
      <c r="G731" s="272" t="s">
        <v>232</v>
      </c>
      <c r="H731" s="273">
        <v>69.510000000000005</v>
      </c>
      <c r="I731" s="274"/>
      <c r="J731" s="275">
        <f>ROUND(I731*H731,2)</f>
        <v>0</v>
      </c>
      <c r="K731" s="271" t="s">
        <v>152</v>
      </c>
      <c r="L731" s="276"/>
      <c r="M731" s="277" t="s">
        <v>19</v>
      </c>
      <c r="N731" s="278" t="s">
        <v>46</v>
      </c>
      <c r="O731" s="87"/>
      <c r="P731" s="216">
        <f>O731*H731</f>
        <v>0</v>
      </c>
      <c r="Q731" s="216">
        <v>0.0023999999999999998</v>
      </c>
      <c r="R731" s="216">
        <f>Q731*H731</f>
        <v>0.166824</v>
      </c>
      <c r="S731" s="216">
        <v>0</v>
      </c>
      <c r="T731" s="217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18" t="s">
        <v>396</v>
      </c>
      <c r="AT731" s="218" t="s">
        <v>224</v>
      </c>
      <c r="AU731" s="218" t="s">
        <v>85</v>
      </c>
      <c r="AY731" s="20" t="s">
        <v>146</v>
      </c>
      <c r="BE731" s="219">
        <f>IF(N731="základní",J731,0)</f>
        <v>0</v>
      </c>
      <c r="BF731" s="219">
        <f>IF(N731="snížená",J731,0)</f>
        <v>0</v>
      </c>
      <c r="BG731" s="219">
        <f>IF(N731="zákl. přenesená",J731,0)</f>
        <v>0</v>
      </c>
      <c r="BH731" s="219">
        <f>IF(N731="sníž. přenesená",J731,0)</f>
        <v>0</v>
      </c>
      <c r="BI731" s="219">
        <f>IF(N731="nulová",J731,0)</f>
        <v>0</v>
      </c>
      <c r="BJ731" s="20" t="s">
        <v>83</v>
      </c>
      <c r="BK731" s="219">
        <f>ROUND(I731*H731,2)</f>
        <v>0</v>
      </c>
      <c r="BL731" s="20" t="s">
        <v>266</v>
      </c>
      <c r="BM731" s="218" t="s">
        <v>745</v>
      </c>
    </row>
    <row r="732" s="13" customFormat="1">
      <c r="A732" s="13"/>
      <c r="B732" s="225"/>
      <c r="C732" s="226"/>
      <c r="D732" s="227" t="s">
        <v>157</v>
      </c>
      <c r="E732" s="228" t="s">
        <v>19</v>
      </c>
      <c r="F732" s="229" t="s">
        <v>493</v>
      </c>
      <c r="G732" s="226"/>
      <c r="H732" s="228" t="s">
        <v>19</v>
      </c>
      <c r="I732" s="230"/>
      <c r="J732" s="226"/>
      <c r="K732" s="226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157</v>
      </c>
      <c r="AU732" s="235" t="s">
        <v>85</v>
      </c>
      <c r="AV732" s="13" t="s">
        <v>83</v>
      </c>
      <c r="AW732" s="13" t="s">
        <v>37</v>
      </c>
      <c r="AX732" s="13" t="s">
        <v>75</v>
      </c>
      <c r="AY732" s="235" t="s">
        <v>146</v>
      </c>
    </row>
    <row r="733" s="13" customFormat="1">
      <c r="A733" s="13"/>
      <c r="B733" s="225"/>
      <c r="C733" s="226"/>
      <c r="D733" s="227" t="s">
        <v>157</v>
      </c>
      <c r="E733" s="228" t="s">
        <v>19</v>
      </c>
      <c r="F733" s="229" t="s">
        <v>494</v>
      </c>
      <c r="G733" s="226"/>
      <c r="H733" s="228" t="s">
        <v>19</v>
      </c>
      <c r="I733" s="230"/>
      <c r="J733" s="226"/>
      <c r="K733" s="226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157</v>
      </c>
      <c r="AU733" s="235" t="s">
        <v>85</v>
      </c>
      <c r="AV733" s="13" t="s">
        <v>83</v>
      </c>
      <c r="AW733" s="13" t="s">
        <v>37</v>
      </c>
      <c r="AX733" s="13" t="s">
        <v>75</v>
      </c>
      <c r="AY733" s="235" t="s">
        <v>146</v>
      </c>
    </row>
    <row r="734" s="14" customFormat="1">
      <c r="A734" s="14"/>
      <c r="B734" s="236"/>
      <c r="C734" s="237"/>
      <c r="D734" s="227" t="s">
        <v>157</v>
      </c>
      <c r="E734" s="238" t="s">
        <v>19</v>
      </c>
      <c r="F734" s="239" t="s">
        <v>495</v>
      </c>
      <c r="G734" s="237"/>
      <c r="H734" s="240">
        <v>66.200000000000003</v>
      </c>
      <c r="I734" s="241"/>
      <c r="J734" s="237"/>
      <c r="K734" s="237"/>
      <c r="L734" s="242"/>
      <c r="M734" s="243"/>
      <c r="N734" s="244"/>
      <c r="O734" s="244"/>
      <c r="P734" s="244"/>
      <c r="Q734" s="244"/>
      <c r="R734" s="244"/>
      <c r="S734" s="244"/>
      <c r="T734" s="24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6" t="s">
        <v>157</v>
      </c>
      <c r="AU734" s="246" t="s">
        <v>85</v>
      </c>
      <c r="AV734" s="14" t="s">
        <v>85</v>
      </c>
      <c r="AW734" s="14" t="s">
        <v>37</v>
      </c>
      <c r="AX734" s="14" t="s">
        <v>75</v>
      </c>
      <c r="AY734" s="246" t="s">
        <v>146</v>
      </c>
    </row>
    <row r="735" s="16" customFormat="1">
      <c r="A735" s="16"/>
      <c r="B735" s="258"/>
      <c r="C735" s="259"/>
      <c r="D735" s="227" t="s">
        <v>157</v>
      </c>
      <c r="E735" s="260" t="s">
        <v>19</v>
      </c>
      <c r="F735" s="261" t="s">
        <v>167</v>
      </c>
      <c r="G735" s="259"/>
      <c r="H735" s="262">
        <v>66.200000000000003</v>
      </c>
      <c r="I735" s="263"/>
      <c r="J735" s="259"/>
      <c r="K735" s="259"/>
      <c r="L735" s="264"/>
      <c r="M735" s="265"/>
      <c r="N735" s="266"/>
      <c r="O735" s="266"/>
      <c r="P735" s="266"/>
      <c r="Q735" s="266"/>
      <c r="R735" s="266"/>
      <c r="S735" s="266"/>
      <c r="T735" s="267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T735" s="268" t="s">
        <v>157</v>
      </c>
      <c r="AU735" s="268" t="s">
        <v>85</v>
      </c>
      <c r="AV735" s="16" t="s">
        <v>153</v>
      </c>
      <c r="AW735" s="16" t="s">
        <v>37</v>
      </c>
      <c r="AX735" s="16" t="s">
        <v>75</v>
      </c>
      <c r="AY735" s="268" t="s">
        <v>146</v>
      </c>
    </row>
    <row r="736" s="14" customFormat="1">
      <c r="A736" s="14"/>
      <c r="B736" s="236"/>
      <c r="C736" s="237"/>
      <c r="D736" s="227" t="s">
        <v>157</v>
      </c>
      <c r="E736" s="238" t="s">
        <v>19</v>
      </c>
      <c r="F736" s="239" t="s">
        <v>741</v>
      </c>
      <c r="G736" s="237"/>
      <c r="H736" s="240">
        <v>69.510000000000005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6" t="s">
        <v>157</v>
      </c>
      <c r="AU736" s="246" t="s">
        <v>85</v>
      </c>
      <c r="AV736" s="14" t="s">
        <v>85</v>
      </c>
      <c r="AW736" s="14" t="s">
        <v>37</v>
      </c>
      <c r="AX736" s="14" t="s">
        <v>83</v>
      </c>
      <c r="AY736" s="246" t="s">
        <v>146</v>
      </c>
    </row>
    <row r="737" s="2" customFormat="1" ht="16.5" customHeight="1">
      <c r="A737" s="41"/>
      <c r="B737" s="42"/>
      <c r="C737" s="207" t="s">
        <v>746</v>
      </c>
      <c r="D737" s="207" t="s">
        <v>148</v>
      </c>
      <c r="E737" s="208" t="s">
        <v>747</v>
      </c>
      <c r="F737" s="209" t="s">
        <v>748</v>
      </c>
      <c r="G737" s="210" t="s">
        <v>318</v>
      </c>
      <c r="H737" s="211">
        <v>167.40000000000001</v>
      </c>
      <c r="I737" s="212"/>
      <c r="J737" s="213">
        <f>ROUND(I737*H737,2)</f>
        <v>0</v>
      </c>
      <c r="K737" s="209" t="s">
        <v>152</v>
      </c>
      <c r="L737" s="47"/>
      <c r="M737" s="214" t="s">
        <v>19</v>
      </c>
      <c r="N737" s="215" t="s">
        <v>46</v>
      </c>
      <c r="O737" s="87"/>
      <c r="P737" s="216">
        <f>O737*H737</f>
        <v>0</v>
      </c>
      <c r="Q737" s="216">
        <v>0</v>
      </c>
      <c r="R737" s="216">
        <f>Q737*H737</f>
        <v>0</v>
      </c>
      <c r="S737" s="216">
        <v>0</v>
      </c>
      <c r="T737" s="217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18" t="s">
        <v>266</v>
      </c>
      <c r="AT737" s="218" t="s">
        <v>148</v>
      </c>
      <c r="AU737" s="218" t="s">
        <v>85</v>
      </c>
      <c r="AY737" s="20" t="s">
        <v>146</v>
      </c>
      <c r="BE737" s="219">
        <f>IF(N737="základní",J737,0)</f>
        <v>0</v>
      </c>
      <c r="BF737" s="219">
        <f>IF(N737="snížená",J737,0)</f>
        <v>0</v>
      </c>
      <c r="BG737" s="219">
        <f>IF(N737="zákl. přenesená",J737,0)</f>
        <v>0</v>
      </c>
      <c r="BH737" s="219">
        <f>IF(N737="sníž. přenesená",J737,0)</f>
        <v>0</v>
      </c>
      <c r="BI737" s="219">
        <f>IF(N737="nulová",J737,0)</f>
        <v>0</v>
      </c>
      <c r="BJ737" s="20" t="s">
        <v>83</v>
      </c>
      <c r="BK737" s="219">
        <f>ROUND(I737*H737,2)</f>
        <v>0</v>
      </c>
      <c r="BL737" s="20" t="s">
        <v>266</v>
      </c>
      <c r="BM737" s="218" t="s">
        <v>749</v>
      </c>
    </row>
    <row r="738" s="2" customFormat="1">
      <c r="A738" s="41"/>
      <c r="B738" s="42"/>
      <c r="C738" s="43"/>
      <c r="D738" s="220" t="s">
        <v>155</v>
      </c>
      <c r="E738" s="43"/>
      <c r="F738" s="221" t="s">
        <v>750</v>
      </c>
      <c r="G738" s="43"/>
      <c r="H738" s="43"/>
      <c r="I738" s="222"/>
      <c r="J738" s="43"/>
      <c r="K738" s="43"/>
      <c r="L738" s="47"/>
      <c r="M738" s="223"/>
      <c r="N738" s="224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155</v>
      </c>
      <c r="AU738" s="20" t="s">
        <v>85</v>
      </c>
    </row>
    <row r="739" s="13" customFormat="1">
      <c r="A739" s="13"/>
      <c r="B739" s="225"/>
      <c r="C739" s="226"/>
      <c r="D739" s="227" t="s">
        <v>157</v>
      </c>
      <c r="E739" s="228" t="s">
        <v>19</v>
      </c>
      <c r="F739" s="229" t="s">
        <v>751</v>
      </c>
      <c r="G739" s="226"/>
      <c r="H739" s="228" t="s">
        <v>19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157</v>
      </c>
      <c r="AU739" s="235" t="s">
        <v>85</v>
      </c>
      <c r="AV739" s="13" t="s">
        <v>83</v>
      </c>
      <c r="AW739" s="13" t="s">
        <v>37</v>
      </c>
      <c r="AX739" s="13" t="s">
        <v>75</v>
      </c>
      <c r="AY739" s="235" t="s">
        <v>146</v>
      </c>
    </row>
    <row r="740" s="14" customFormat="1">
      <c r="A740" s="14"/>
      <c r="B740" s="236"/>
      <c r="C740" s="237"/>
      <c r="D740" s="227" t="s">
        <v>157</v>
      </c>
      <c r="E740" s="238" t="s">
        <v>19</v>
      </c>
      <c r="F740" s="239" t="s">
        <v>752</v>
      </c>
      <c r="G740" s="237"/>
      <c r="H740" s="240">
        <v>71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157</v>
      </c>
      <c r="AU740" s="246" t="s">
        <v>85</v>
      </c>
      <c r="AV740" s="14" t="s">
        <v>85</v>
      </c>
      <c r="AW740" s="14" t="s">
        <v>37</v>
      </c>
      <c r="AX740" s="14" t="s">
        <v>75</v>
      </c>
      <c r="AY740" s="246" t="s">
        <v>146</v>
      </c>
    </row>
    <row r="741" s="14" customFormat="1">
      <c r="A741" s="14"/>
      <c r="B741" s="236"/>
      <c r="C741" s="237"/>
      <c r="D741" s="227" t="s">
        <v>157</v>
      </c>
      <c r="E741" s="238" t="s">
        <v>19</v>
      </c>
      <c r="F741" s="239" t="s">
        <v>753</v>
      </c>
      <c r="G741" s="237"/>
      <c r="H741" s="240">
        <v>96.400000000000006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157</v>
      </c>
      <c r="AU741" s="246" t="s">
        <v>85</v>
      </c>
      <c r="AV741" s="14" t="s">
        <v>85</v>
      </c>
      <c r="AW741" s="14" t="s">
        <v>37</v>
      </c>
      <c r="AX741" s="14" t="s">
        <v>75</v>
      </c>
      <c r="AY741" s="246" t="s">
        <v>146</v>
      </c>
    </row>
    <row r="742" s="16" customFormat="1">
      <c r="A742" s="16"/>
      <c r="B742" s="258"/>
      <c r="C742" s="259"/>
      <c r="D742" s="227" t="s">
        <v>157</v>
      </c>
      <c r="E742" s="260" t="s">
        <v>19</v>
      </c>
      <c r="F742" s="261" t="s">
        <v>167</v>
      </c>
      <c r="G742" s="259"/>
      <c r="H742" s="262">
        <v>167.40000000000001</v>
      </c>
      <c r="I742" s="263"/>
      <c r="J742" s="259"/>
      <c r="K742" s="259"/>
      <c r="L742" s="264"/>
      <c r="M742" s="265"/>
      <c r="N742" s="266"/>
      <c r="O742" s="266"/>
      <c r="P742" s="266"/>
      <c r="Q742" s="266"/>
      <c r="R742" s="266"/>
      <c r="S742" s="266"/>
      <c r="T742" s="267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68" t="s">
        <v>157</v>
      </c>
      <c r="AU742" s="268" t="s">
        <v>85</v>
      </c>
      <c r="AV742" s="16" t="s">
        <v>153</v>
      </c>
      <c r="AW742" s="16" t="s">
        <v>37</v>
      </c>
      <c r="AX742" s="16" t="s">
        <v>83</v>
      </c>
      <c r="AY742" s="268" t="s">
        <v>146</v>
      </c>
    </row>
    <row r="743" s="2" customFormat="1" ht="16.5" customHeight="1">
      <c r="A743" s="41"/>
      <c r="B743" s="42"/>
      <c r="C743" s="269" t="s">
        <v>754</v>
      </c>
      <c r="D743" s="269" t="s">
        <v>224</v>
      </c>
      <c r="E743" s="270" t="s">
        <v>755</v>
      </c>
      <c r="F743" s="271" t="s">
        <v>756</v>
      </c>
      <c r="G743" s="272" t="s">
        <v>232</v>
      </c>
      <c r="H743" s="273">
        <v>38.502000000000002</v>
      </c>
      <c r="I743" s="274"/>
      <c r="J743" s="275">
        <f>ROUND(I743*H743,2)</f>
        <v>0</v>
      </c>
      <c r="K743" s="271" t="s">
        <v>152</v>
      </c>
      <c r="L743" s="276"/>
      <c r="M743" s="277" t="s">
        <v>19</v>
      </c>
      <c r="N743" s="278" t="s">
        <v>46</v>
      </c>
      <c r="O743" s="87"/>
      <c r="P743" s="216">
        <f>O743*H743</f>
        <v>0</v>
      </c>
      <c r="Q743" s="216">
        <v>0.00042000000000000002</v>
      </c>
      <c r="R743" s="216">
        <f>Q743*H743</f>
        <v>0.016170840000000002</v>
      </c>
      <c r="S743" s="216">
        <v>0</v>
      </c>
      <c r="T743" s="217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8" t="s">
        <v>396</v>
      </c>
      <c r="AT743" s="218" t="s">
        <v>224</v>
      </c>
      <c r="AU743" s="218" t="s">
        <v>85</v>
      </c>
      <c r="AY743" s="20" t="s">
        <v>146</v>
      </c>
      <c r="BE743" s="219">
        <f>IF(N743="základní",J743,0)</f>
        <v>0</v>
      </c>
      <c r="BF743" s="219">
        <f>IF(N743="snížená",J743,0)</f>
        <v>0</v>
      </c>
      <c r="BG743" s="219">
        <f>IF(N743="zákl. přenesená",J743,0)</f>
        <v>0</v>
      </c>
      <c r="BH743" s="219">
        <f>IF(N743="sníž. přenesená",J743,0)</f>
        <v>0</v>
      </c>
      <c r="BI743" s="219">
        <f>IF(N743="nulová",J743,0)</f>
        <v>0</v>
      </c>
      <c r="BJ743" s="20" t="s">
        <v>83</v>
      </c>
      <c r="BK743" s="219">
        <f>ROUND(I743*H743,2)</f>
        <v>0</v>
      </c>
      <c r="BL743" s="20" t="s">
        <v>266</v>
      </c>
      <c r="BM743" s="218" t="s">
        <v>757</v>
      </c>
    </row>
    <row r="744" s="14" customFormat="1">
      <c r="A744" s="14"/>
      <c r="B744" s="236"/>
      <c r="C744" s="237"/>
      <c r="D744" s="227" t="s">
        <v>157</v>
      </c>
      <c r="E744" s="238" t="s">
        <v>19</v>
      </c>
      <c r="F744" s="239" t="s">
        <v>758</v>
      </c>
      <c r="G744" s="237"/>
      <c r="H744" s="240">
        <v>33.479999999999997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6" t="s">
        <v>157</v>
      </c>
      <c r="AU744" s="246" t="s">
        <v>85</v>
      </c>
      <c r="AV744" s="14" t="s">
        <v>85</v>
      </c>
      <c r="AW744" s="14" t="s">
        <v>37</v>
      </c>
      <c r="AX744" s="14" t="s">
        <v>75</v>
      </c>
      <c r="AY744" s="246" t="s">
        <v>146</v>
      </c>
    </row>
    <row r="745" s="16" customFormat="1">
      <c r="A745" s="16"/>
      <c r="B745" s="258"/>
      <c r="C745" s="259"/>
      <c r="D745" s="227" t="s">
        <v>157</v>
      </c>
      <c r="E745" s="260" t="s">
        <v>19</v>
      </c>
      <c r="F745" s="261" t="s">
        <v>167</v>
      </c>
      <c r="G745" s="259"/>
      <c r="H745" s="262">
        <v>33.479999999999997</v>
      </c>
      <c r="I745" s="263"/>
      <c r="J745" s="259"/>
      <c r="K745" s="259"/>
      <c r="L745" s="264"/>
      <c r="M745" s="265"/>
      <c r="N745" s="266"/>
      <c r="O745" s="266"/>
      <c r="P745" s="266"/>
      <c r="Q745" s="266"/>
      <c r="R745" s="266"/>
      <c r="S745" s="266"/>
      <c r="T745" s="267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T745" s="268" t="s">
        <v>157</v>
      </c>
      <c r="AU745" s="268" t="s">
        <v>85</v>
      </c>
      <c r="AV745" s="16" t="s">
        <v>153</v>
      </c>
      <c r="AW745" s="16" t="s">
        <v>37</v>
      </c>
      <c r="AX745" s="16" t="s">
        <v>75</v>
      </c>
      <c r="AY745" s="268" t="s">
        <v>146</v>
      </c>
    </row>
    <row r="746" s="14" customFormat="1">
      <c r="A746" s="14"/>
      <c r="B746" s="236"/>
      <c r="C746" s="237"/>
      <c r="D746" s="227" t="s">
        <v>157</v>
      </c>
      <c r="E746" s="238" t="s">
        <v>19</v>
      </c>
      <c r="F746" s="239" t="s">
        <v>759</v>
      </c>
      <c r="G746" s="237"/>
      <c r="H746" s="240">
        <v>38.502000000000002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6" t="s">
        <v>157</v>
      </c>
      <c r="AU746" s="246" t="s">
        <v>85</v>
      </c>
      <c r="AV746" s="14" t="s">
        <v>85</v>
      </c>
      <c r="AW746" s="14" t="s">
        <v>37</v>
      </c>
      <c r="AX746" s="14" t="s">
        <v>83</v>
      </c>
      <c r="AY746" s="246" t="s">
        <v>146</v>
      </c>
    </row>
    <row r="747" s="2" customFormat="1" ht="24.15" customHeight="1">
      <c r="A747" s="41"/>
      <c r="B747" s="42"/>
      <c r="C747" s="207" t="s">
        <v>760</v>
      </c>
      <c r="D747" s="207" t="s">
        <v>148</v>
      </c>
      <c r="E747" s="208" t="s">
        <v>761</v>
      </c>
      <c r="F747" s="209" t="s">
        <v>762</v>
      </c>
      <c r="G747" s="210" t="s">
        <v>232</v>
      </c>
      <c r="H747" s="211">
        <v>115.59999999999999</v>
      </c>
      <c r="I747" s="212"/>
      <c r="J747" s="213">
        <f>ROUND(I747*H747,2)</f>
        <v>0</v>
      </c>
      <c r="K747" s="209" t="s">
        <v>152</v>
      </c>
      <c r="L747" s="47"/>
      <c r="M747" s="214" t="s">
        <v>19</v>
      </c>
      <c r="N747" s="215" t="s">
        <v>46</v>
      </c>
      <c r="O747" s="87"/>
      <c r="P747" s="216">
        <f>O747*H747</f>
        <v>0</v>
      </c>
      <c r="Q747" s="216">
        <v>0</v>
      </c>
      <c r="R747" s="216">
        <f>Q747*H747</f>
        <v>0</v>
      </c>
      <c r="S747" s="216">
        <v>0</v>
      </c>
      <c r="T747" s="217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8" t="s">
        <v>266</v>
      </c>
      <c r="AT747" s="218" t="s">
        <v>148</v>
      </c>
      <c r="AU747" s="218" t="s">
        <v>85</v>
      </c>
      <c r="AY747" s="20" t="s">
        <v>146</v>
      </c>
      <c r="BE747" s="219">
        <f>IF(N747="základní",J747,0)</f>
        <v>0</v>
      </c>
      <c r="BF747" s="219">
        <f>IF(N747="snížená",J747,0)</f>
        <v>0</v>
      </c>
      <c r="BG747" s="219">
        <f>IF(N747="zákl. přenesená",J747,0)</f>
        <v>0</v>
      </c>
      <c r="BH747" s="219">
        <f>IF(N747="sníž. přenesená",J747,0)</f>
        <v>0</v>
      </c>
      <c r="BI747" s="219">
        <f>IF(N747="nulová",J747,0)</f>
        <v>0</v>
      </c>
      <c r="BJ747" s="20" t="s">
        <v>83</v>
      </c>
      <c r="BK747" s="219">
        <f>ROUND(I747*H747,2)</f>
        <v>0</v>
      </c>
      <c r="BL747" s="20" t="s">
        <v>266</v>
      </c>
      <c r="BM747" s="218" t="s">
        <v>763</v>
      </c>
    </row>
    <row r="748" s="2" customFormat="1">
      <c r="A748" s="41"/>
      <c r="B748" s="42"/>
      <c r="C748" s="43"/>
      <c r="D748" s="220" t="s">
        <v>155</v>
      </c>
      <c r="E748" s="43"/>
      <c r="F748" s="221" t="s">
        <v>764</v>
      </c>
      <c r="G748" s="43"/>
      <c r="H748" s="43"/>
      <c r="I748" s="222"/>
      <c r="J748" s="43"/>
      <c r="K748" s="43"/>
      <c r="L748" s="47"/>
      <c r="M748" s="223"/>
      <c r="N748" s="224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155</v>
      </c>
      <c r="AU748" s="20" t="s">
        <v>85</v>
      </c>
    </row>
    <row r="749" s="13" customFormat="1">
      <c r="A749" s="13"/>
      <c r="B749" s="225"/>
      <c r="C749" s="226"/>
      <c r="D749" s="227" t="s">
        <v>157</v>
      </c>
      <c r="E749" s="228" t="s">
        <v>19</v>
      </c>
      <c r="F749" s="229" t="s">
        <v>440</v>
      </c>
      <c r="G749" s="226"/>
      <c r="H749" s="228" t="s">
        <v>19</v>
      </c>
      <c r="I749" s="230"/>
      <c r="J749" s="226"/>
      <c r="K749" s="226"/>
      <c r="L749" s="231"/>
      <c r="M749" s="232"/>
      <c r="N749" s="233"/>
      <c r="O749" s="233"/>
      <c r="P749" s="233"/>
      <c r="Q749" s="233"/>
      <c r="R749" s="233"/>
      <c r="S749" s="233"/>
      <c r="T749" s="23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5" t="s">
        <v>157</v>
      </c>
      <c r="AU749" s="235" t="s">
        <v>85</v>
      </c>
      <c r="AV749" s="13" t="s">
        <v>83</v>
      </c>
      <c r="AW749" s="13" t="s">
        <v>37</v>
      </c>
      <c r="AX749" s="13" t="s">
        <v>75</v>
      </c>
      <c r="AY749" s="235" t="s">
        <v>146</v>
      </c>
    </row>
    <row r="750" s="13" customFormat="1">
      <c r="A750" s="13"/>
      <c r="B750" s="225"/>
      <c r="C750" s="226"/>
      <c r="D750" s="227" t="s">
        <v>157</v>
      </c>
      <c r="E750" s="228" t="s">
        <v>19</v>
      </c>
      <c r="F750" s="229" t="s">
        <v>441</v>
      </c>
      <c r="G750" s="226"/>
      <c r="H750" s="228" t="s">
        <v>19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157</v>
      </c>
      <c r="AU750" s="235" t="s">
        <v>85</v>
      </c>
      <c r="AV750" s="13" t="s">
        <v>83</v>
      </c>
      <c r="AW750" s="13" t="s">
        <v>37</v>
      </c>
      <c r="AX750" s="13" t="s">
        <v>75</v>
      </c>
      <c r="AY750" s="235" t="s">
        <v>146</v>
      </c>
    </row>
    <row r="751" s="14" customFormat="1">
      <c r="A751" s="14"/>
      <c r="B751" s="236"/>
      <c r="C751" s="237"/>
      <c r="D751" s="227" t="s">
        <v>157</v>
      </c>
      <c r="E751" s="238" t="s">
        <v>19</v>
      </c>
      <c r="F751" s="239" t="s">
        <v>726</v>
      </c>
      <c r="G751" s="237"/>
      <c r="H751" s="240">
        <v>49.399999999999999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157</v>
      </c>
      <c r="AU751" s="246" t="s">
        <v>85</v>
      </c>
      <c r="AV751" s="14" t="s">
        <v>85</v>
      </c>
      <c r="AW751" s="14" t="s">
        <v>37</v>
      </c>
      <c r="AX751" s="14" t="s">
        <v>75</v>
      </c>
      <c r="AY751" s="246" t="s">
        <v>146</v>
      </c>
    </row>
    <row r="752" s="15" customFormat="1">
      <c r="A752" s="15"/>
      <c r="B752" s="247"/>
      <c r="C752" s="248"/>
      <c r="D752" s="227" t="s">
        <v>157</v>
      </c>
      <c r="E752" s="249" t="s">
        <v>19</v>
      </c>
      <c r="F752" s="250" t="s">
        <v>162</v>
      </c>
      <c r="G752" s="248"/>
      <c r="H752" s="251">
        <v>49.399999999999999</v>
      </c>
      <c r="I752" s="252"/>
      <c r="J752" s="248"/>
      <c r="K752" s="248"/>
      <c r="L752" s="253"/>
      <c r="M752" s="254"/>
      <c r="N752" s="255"/>
      <c r="O752" s="255"/>
      <c r="P752" s="255"/>
      <c r="Q752" s="255"/>
      <c r="R752" s="255"/>
      <c r="S752" s="255"/>
      <c r="T752" s="256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7" t="s">
        <v>157</v>
      </c>
      <c r="AU752" s="257" t="s">
        <v>85</v>
      </c>
      <c r="AV752" s="15" t="s">
        <v>163</v>
      </c>
      <c r="AW752" s="15" t="s">
        <v>37</v>
      </c>
      <c r="AX752" s="15" t="s">
        <v>75</v>
      </c>
      <c r="AY752" s="257" t="s">
        <v>146</v>
      </c>
    </row>
    <row r="753" s="13" customFormat="1">
      <c r="A753" s="13"/>
      <c r="B753" s="225"/>
      <c r="C753" s="226"/>
      <c r="D753" s="227" t="s">
        <v>157</v>
      </c>
      <c r="E753" s="228" t="s">
        <v>19</v>
      </c>
      <c r="F753" s="229" t="s">
        <v>493</v>
      </c>
      <c r="G753" s="226"/>
      <c r="H753" s="228" t="s">
        <v>19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157</v>
      </c>
      <c r="AU753" s="235" t="s">
        <v>85</v>
      </c>
      <c r="AV753" s="13" t="s">
        <v>83</v>
      </c>
      <c r="AW753" s="13" t="s">
        <v>37</v>
      </c>
      <c r="AX753" s="13" t="s">
        <v>75</v>
      </c>
      <c r="AY753" s="235" t="s">
        <v>146</v>
      </c>
    </row>
    <row r="754" s="13" customFormat="1">
      <c r="A754" s="13"/>
      <c r="B754" s="225"/>
      <c r="C754" s="226"/>
      <c r="D754" s="227" t="s">
        <v>157</v>
      </c>
      <c r="E754" s="228" t="s">
        <v>19</v>
      </c>
      <c r="F754" s="229" t="s">
        <v>494</v>
      </c>
      <c r="G754" s="226"/>
      <c r="H754" s="228" t="s">
        <v>19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5" t="s">
        <v>157</v>
      </c>
      <c r="AU754" s="235" t="s">
        <v>85</v>
      </c>
      <c r="AV754" s="13" t="s">
        <v>83</v>
      </c>
      <c r="AW754" s="13" t="s">
        <v>37</v>
      </c>
      <c r="AX754" s="13" t="s">
        <v>75</v>
      </c>
      <c r="AY754" s="235" t="s">
        <v>146</v>
      </c>
    </row>
    <row r="755" s="14" customFormat="1">
      <c r="A755" s="14"/>
      <c r="B755" s="236"/>
      <c r="C755" s="237"/>
      <c r="D755" s="227" t="s">
        <v>157</v>
      </c>
      <c r="E755" s="238" t="s">
        <v>19</v>
      </c>
      <c r="F755" s="239" t="s">
        <v>495</v>
      </c>
      <c r="G755" s="237"/>
      <c r="H755" s="240">
        <v>66.200000000000003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6" t="s">
        <v>157</v>
      </c>
      <c r="AU755" s="246" t="s">
        <v>85</v>
      </c>
      <c r="AV755" s="14" t="s">
        <v>85</v>
      </c>
      <c r="AW755" s="14" t="s">
        <v>37</v>
      </c>
      <c r="AX755" s="14" t="s">
        <v>75</v>
      </c>
      <c r="AY755" s="246" t="s">
        <v>146</v>
      </c>
    </row>
    <row r="756" s="15" customFormat="1">
      <c r="A756" s="15"/>
      <c r="B756" s="247"/>
      <c r="C756" s="248"/>
      <c r="D756" s="227" t="s">
        <v>157</v>
      </c>
      <c r="E756" s="249" t="s">
        <v>19</v>
      </c>
      <c r="F756" s="250" t="s">
        <v>162</v>
      </c>
      <c r="G756" s="248"/>
      <c r="H756" s="251">
        <v>66.200000000000003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7" t="s">
        <v>157</v>
      </c>
      <c r="AU756" s="257" t="s">
        <v>85</v>
      </c>
      <c r="AV756" s="15" t="s">
        <v>163</v>
      </c>
      <c r="AW756" s="15" t="s">
        <v>37</v>
      </c>
      <c r="AX756" s="15" t="s">
        <v>75</v>
      </c>
      <c r="AY756" s="257" t="s">
        <v>146</v>
      </c>
    </row>
    <row r="757" s="16" customFormat="1">
      <c r="A757" s="16"/>
      <c r="B757" s="258"/>
      <c r="C757" s="259"/>
      <c r="D757" s="227" t="s">
        <v>157</v>
      </c>
      <c r="E757" s="260" t="s">
        <v>19</v>
      </c>
      <c r="F757" s="261" t="s">
        <v>167</v>
      </c>
      <c r="G757" s="259"/>
      <c r="H757" s="262">
        <v>115.59999999999999</v>
      </c>
      <c r="I757" s="263"/>
      <c r="J757" s="259"/>
      <c r="K757" s="259"/>
      <c r="L757" s="264"/>
      <c r="M757" s="265"/>
      <c r="N757" s="266"/>
      <c r="O757" s="266"/>
      <c r="P757" s="266"/>
      <c r="Q757" s="266"/>
      <c r="R757" s="266"/>
      <c r="S757" s="266"/>
      <c r="T757" s="267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T757" s="268" t="s">
        <v>157</v>
      </c>
      <c r="AU757" s="268" t="s">
        <v>85</v>
      </c>
      <c r="AV757" s="16" t="s">
        <v>153</v>
      </c>
      <c r="AW757" s="16" t="s">
        <v>37</v>
      </c>
      <c r="AX757" s="16" t="s">
        <v>83</v>
      </c>
      <c r="AY757" s="268" t="s">
        <v>146</v>
      </c>
    </row>
    <row r="758" s="2" customFormat="1" ht="16.5" customHeight="1">
      <c r="A758" s="41"/>
      <c r="B758" s="42"/>
      <c r="C758" s="269" t="s">
        <v>765</v>
      </c>
      <c r="D758" s="269" t="s">
        <v>224</v>
      </c>
      <c r="E758" s="270" t="s">
        <v>766</v>
      </c>
      <c r="F758" s="271" t="s">
        <v>767</v>
      </c>
      <c r="G758" s="272" t="s">
        <v>232</v>
      </c>
      <c r="H758" s="273">
        <v>127.16</v>
      </c>
      <c r="I758" s="274"/>
      <c r="J758" s="275">
        <f>ROUND(I758*H758,2)</f>
        <v>0</v>
      </c>
      <c r="K758" s="271" t="s">
        <v>152</v>
      </c>
      <c r="L758" s="276"/>
      <c r="M758" s="277" t="s">
        <v>19</v>
      </c>
      <c r="N758" s="278" t="s">
        <v>46</v>
      </c>
      <c r="O758" s="87"/>
      <c r="P758" s="216">
        <f>O758*H758</f>
        <v>0</v>
      </c>
      <c r="Q758" s="216">
        <v>0.00040000000000000002</v>
      </c>
      <c r="R758" s="216">
        <f>Q758*H758</f>
        <v>0.050863999999999999</v>
      </c>
      <c r="S758" s="216">
        <v>0</v>
      </c>
      <c r="T758" s="217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18" t="s">
        <v>396</v>
      </c>
      <c r="AT758" s="218" t="s">
        <v>224</v>
      </c>
      <c r="AU758" s="218" t="s">
        <v>85</v>
      </c>
      <c r="AY758" s="20" t="s">
        <v>146</v>
      </c>
      <c r="BE758" s="219">
        <f>IF(N758="základní",J758,0)</f>
        <v>0</v>
      </c>
      <c r="BF758" s="219">
        <f>IF(N758="snížená",J758,0)</f>
        <v>0</v>
      </c>
      <c r="BG758" s="219">
        <f>IF(N758="zákl. přenesená",J758,0)</f>
        <v>0</v>
      </c>
      <c r="BH758" s="219">
        <f>IF(N758="sníž. přenesená",J758,0)</f>
        <v>0</v>
      </c>
      <c r="BI758" s="219">
        <f>IF(N758="nulová",J758,0)</f>
        <v>0</v>
      </c>
      <c r="BJ758" s="20" t="s">
        <v>83</v>
      </c>
      <c r="BK758" s="219">
        <f>ROUND(I758*H758,2)</f>
        <v>0</v>
      </c>
      <c r="BL758" s="20" t="s">
        <v>266</v>
      </c>
      <c r="BM758" s="218" t="s">
        <v>768</v>
      </c>
    </row>
    <row r="759" s="14" customFormat="1">
      <c r="A759" s="14"/>
      <c r="B759" s="236"/>
      <c r="C759" s="237"/>
      <c r="D759" s="227" t="s">
        <v>157</v>
      </c>
      <c r="E759" s="238" t="s">
        <v>19</v>
      </c>
      <c r="F759" s="239" t="s">
        <v>769</v>
      </c>
      <c r="G759" s="237"/>
      <c r="H759" s="240">
        <v>127.16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6" t="s">
        <v>157</v>
      </c>
      <c r="AU759" s="246" t="s">
        <v>85</v>
      </c>
      <c r="AV759" s="14" t="s">
        <v>85</v>
      </c>
      <c r="AW759" s="14" t="s">
        <v>37</v>
      </c>
      <c r="AX759" s="14" t="s">
        <v>83</v>
      </c>
      <c r="AY759" s="246" t="s">
        <v>146</v>
      </c>
    </row>
    <row r="760" s="2" customFormat="1" ht="37.8" customHeight="1">
      <c r="A760" s="41"/>
      <c r="B760" s="42"/>
      <c r="C760" s="207" t="s">
        <v>770</v>
      </c>
      <c r="D760" s="207" t="s">
        <v>148</v>
      </c>
      <c r="E760" s="208" t="s">
        <v>771</v>
      </c>
      <c r="F760" s="209" t="s">
        <v>772</v>
      </c>
      <c r="G760" s="210" t="s">
        <v>318</v>
      </c>
      <c r="H760" s="211">
        <v>64</v>
      </c>
      <c r="I760" s="212"/>
      <c r="J760" s="213">
        <f>ROUND(I760*H760,2)</f>
        <v>0</v>
      </c>
      <c r="K760" s="209" t="s">
        <v>152</v>
      </c>
      <c r="L760" s="47"/>
      <c r="M760" s="214" t="s">
        <v>19</v>
      </c>
      <c r="N760" s="215" t="s">
        <v>46</v>
      </c>
      <c r="O760" s="87"/>
      <c r="P760" s="216">
        <f>O760*H760</f>
        <v>0</v>
      </c>
      <c r="Q760" s="216">
        <v>6.0000000000000002E-05</v>
      </c>
      <c r="R760" s="216">
        <f>Q760*H760</f>
        <v>0.0038400000000000001</v>
      </c>
      <c r="S760" s="216">
        <v>0</v>
      </c>
      <c r="T760" s="217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8" t="s">
        <v>266</v>
      </c>
      <c r="AT760" s="218" t="s">
        <v>148</v>
      </c>
      <c r="AU760" s="218" t="s">
        <v>85</v>
      </c>
      <c r="AY760" s="20" t="s">
        <v>146</v>
      </c>
      <c r="BE760" s="219">
        <f>IF(N760="základní",J760,0)</f>
        <v>0</v>
      </c>
      <c r="BF760" s="219">
        <f>IF(N760="snížená",J760,0)</f>
        <v>0</v>
      </c>
      <c r="BG760" s="219">
        <f>IF(N760="zákl. přenesená",J760,0)</f>
        <v>0</v>
      </c>
      <c r="BH760" s="219">
        <f>IF(N760="sníž. přenesená",J760,0)</f>
        <v>0</v>
      </c>
      <c r="BI760" s="219">
        <f>IF(N760="nulová",J760,0)</f>
        <v>0</v>
      </c>
      <c r="BJ760" s="20" t="s">
        <v>83</v>
      </c>
      <c r="BK760" s="219">
        <f>ROUND(I760*H760,2)</f>
        <v>0</v>
      </c>
      <c r="BL760" s="20" t="s">
        <v>266</v>
      </c>
      <c r="BM760" s="218" t="s">
        <v>773</v>
      </c>
    </row>
    <row r="761" s="2" customFormat="1">
      <c r="A761" s="41"/>
      <c r="B761" s="42"/>
      <c r="C761" s="43"/>
      <c r="D761" s="220" t="s">
        <v>155</v>
      </c>
      <c r="E761" s="43"/>
      <c r="F761" s="221" t="s">
        <v>774</v>
      </c>
      <c r="G761" s="43"/>
      <c r="H761" s="43"/>
      <c r="I761" s="222"/>
      <c r="J761" s="43"/>
      <c r="K761" s="43"/>
      <c r="L761" s="47"/>
      <c r="M761" s="223"/>
      <c r="N761" s="224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155</v>
      </c>
      <c r="AU761" s="20" t="s">
        <v>85</v>
      </c>
    </row>
    <row r="762" s="2" customFormat="1" ht="16.5" customHeight="1">
      <c r="A762" s="41"/>
      <c r="B762" s="42"/>
      <c r="C762" s="269" t="s">
        <v>775</v>
      </c>
      <c r="D762" s="269" t="s">
        <v>224</v>
      </c>
      <c r="E762" s="270" t="s">
        <v>776</v>
      </c>
      <c r="F762" s="271" t="s">
        <v>777</v>
      </c>
      <c r="G762" s="272" t="s">
        <v>318</v>
      </c>
      <c r="H762" s="273">
        <v>14.279999999999999</v>
      </c>
      <c r="I762" s="274"/>
      <c r="J762" s="275">
        <f>ROUND(I762*H762,2)</f>
        <v>0</v>
      </c>
      <c r="K762" s="271" t="s">
        <v>152</v>
      </c>
      <c r="L762" s="276"/>
      <c r="M762" s="277" t="s">
        <v>19</v>
      </c>
      <c r="N762" s="278" t="s">
        <v>46</v>
      </c>
      <c r="O762" s="87"/>
      <c r="P762" s="216">
        <f>O762*H762</f>
        <v>0</v>
      </c>
      <c r="Q762" s="216">
        <v>3.0000000000000001E-05</v>
      </c>
      <c r="R762" s="216">
        <f>Q762*H762</f>
        <v>0.0004284</v>
      </c>
      <c r="S762" s="216">
        <v>0</v>
      </c>
      <c r="T762" s="217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8" t="s">
        <v>396</v>
      </c>
      <c r="AT762" s="218" t="s">
        <v>224</v>
      </c>
      <c r="AU762" s="218" t="s">
        <v>85</v>
      </c>
      <c r="AY762" s="20" t="s">
        <v>146</v>
      </c>
      <c r="BE762" s="219">
        <f>IF(N762="základní",J762,0)</f>
        <v>0</v>
      </c>
      <c r="BF762" s="219">
        <f>IF(N762="snížená",J762,0)</f>
        <v>0</v>
      </c>
      <c r="BG762" s="219">
        <f>IF(N762="zákl. přenesená",J762,0)</f>
        <v>0</v>
      </c>
      <c r="BH762" s="219">
        <f>IF(N762="sníž. přenesená",J762,0)</f>
        <v>0</v>
      </c>
      <c r="BI762" s="219">
        <f>IF(N762="nulová",J762,0)</f>
        <v>0</v>
      </c>
      <c r="BJ762" s="20" t="s">
        <v>83</v>
      </c>
      <c r="BK762" s="219">
        <f>ROUND(I762*H762,2)</f>
        <v>0</v>
      </c>
      <c r="BL762" s="20" t="s">
        <v>266</v>
      </c>
      <c r="BM762" s="218" t="s">
        <v>778</v>
      </c>
    </row>
    <row r="763" s="14" customFormat="1">
      <c r="A763" s="14"/>
      <c r="B763" s="236"/>
      <c r="C763" s="237"/>
      <c r="D763" s="227" t="s">
        <v>157</v>
      </c>
      <c r="E763" s="238" t="s">
        <v>19</v>
      </c>
      <c r="F763" s="239" t="s">
        <v>779</v>
      </c>
      <c r="G763" s="237"/>
      <c r="H763" s="240">
        <v>14.279999999999999</v>
      </c>
      <c r="I763" s="241"/>
      <c r="J763" s="237"/>
      <c r="K763" s="237"/>
      <c r="L763" s="242"/>
      <c r="M763" s="243"/>
      <c r="N763" s="244"/>
      <c r="O763" s="244"/>
      <c r="P763" s="244"/>
      <c r="Q763" s="244"/>
      <c r="R763" s="244"/>
      <c r="S763" s="244"/>
      <c r="T763" s="245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6" t="s">
        <v>157</v>
      </c>
      <c r="AU763" s="246" t="s">
        <v>85</v>
      </c>
      <c r="AV763" s="14" t="s">
        <v>85</v>
      </c>
      <c r="AW763" s="14" t="s">
        <v>37</v>
      </c>
      <c r="AX763" s="14" t="s">
        <v>83</v>
      </c>
      <c r="AY763" s="246" t="s">
        <v>146</v>
      </c>
    </row>
    <row r="764" s="2" customFormat="1" ht="16.5" customHeight="1">
      <c r="A764" s="41"/>
      <c r="B764" s="42"/>
      <c r="C764" s="269" t="s">
        <v>780</v>
      </c>
      <c r="D764" s="269" t="s">
        <v>224</v>
      </c>
      <c r="E764" s="270" t="s">
        <v>781</v>
      </c>
      <c r="F764" s="271" t="s">
        <v>782</v>
      </c>
      <c r="G764" s="272" t="s">
        <v>318</v>
      </c>
      <c r="H764" s="273">
        <v>51</v>
      </c>
      <c r="I764" s="274"/>
      <c r="J764" s="275">
        <f>ROUND(I764*H764,2)</f>
        <v>0</v>
      </c>
      <c r="K764" s="271" t="s">
        <v>152</v>
      </c>
      <c r="L764" s="276"/>
      <c r="M764" s="277" t="s">
        <v>19</v>
      </c>
      <c r="N764" s="278" t="s">
        <v>46</v>
      </c>
      <c r="O764" s="87"/>
      <c r="P764" s="216">
        <f>O764*H764</f>
        <v>0</v>
      </c>
      <c r="Q764" s="216">
        <v>8.0000000000000007E-05</v>
      </c>
      <c r="R764" s="216">
        <f>Q764*H764</f>
        <v>0.0040800000000000003</v>
      </c>
      <c r="S764" s="216">
        <v>0</v>
      </c>
      <c r="T764" s="217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8" t="s">
        <v>396</v>
      </c>
      <c r="AT764" s="218" t="s">
        <v>224</v>
      </c>
      <c r="AU764" s="218" t="s">
        <v>85</v>
      </c>
      <c r="AY764" s="20" t="s">
        <v>146</v>
      </c>
      <c r="BE764" s="219">
        <f>IF(N764="základní",J764,0)</f>
        <v>0</v>
      </c>
      <c r="BF764" s="219">
        <f>IF(N764="snížená",J764,0)</f>
        <v>0</v>
      </c>
      <c r="BG764" s="219">
        <f>IF(N764="zákl. přenesená",J764,0)</f>
        <v>0</v>
      </c>
      <c r="BH764" s="219">
        <f>IF(N764="sníž. přenesená",J764,0)</f>
        <v>0</v>
      </c>
      <c r="BI764" s="219">
        <f>IF(N764="nulová",J764,0)</f>
        <v>0</v>
      </c>
      <c r="BJ764" s="20" t="s">
        <v>83</v>
      </c>
      <c r="BK764" s="219">
        <f>ROUND(I764*H764,2)</f>
        <v>0</v>
      </c>
      <c r="BL764" s="20" t="s">
        <v>266</v>
      </c>
      <c r="BM764" s="218" t="s">
        <v>783</v>
      </c>
    </row>
    <row r="765" s="14" customFormat="1">
      <c r="A765" s="14"/>
      <c r="B765" s="236"/>
      <c r="C765" s="237"/>
      <c r="D765" s="227" t="s">
        <v>157</v>
      </c>
      <c r="E765" s="238" t="s">
        <v>19</v>
      </c>
      <c r="F765" s="239" t="s">
        <v>784</v>
      </c>
      <c r="G765" s="237"/>
      <c r="H765" s="240">
        <v>51</v>
      </c>
      <c r="I765" s="241"/>
      <c r="J765" s="237"/>
      <c r="K765" s="237"/>
      <c r="L765" s="242"/>
      <c r="M765" s="243"/>
      <c r="N765" s="244"/>
      <c r="O765" s="244"/>
      <c r="P765" s="244"/>
      <c r="Q765" s="244"/>
      <c r="R765" s="244"/>
      <c r="S765" s="244"/>
      <c r="T765" s="24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6" t="s">
        <v>157</v>
      </c>
      <c r="AU765" s="246" t="s">
        <v>85</v>
      </c>
      <c r="AV765" s="14" t="s">
        <v>85</v>
      </c>
      <c r="AW765" s="14" t="s">
        <v>37</v>
      </c>
      <c r="AX765" s="14" t="s">
        <v>83</v>
      </c>
      <c r="AY765" s="246" t="s">
        <v>146</v>
      </c>
    </row>
    <row r="766" s="2" customFormat="1" ht="37.8" customHeight="1">
      <c r="A766" s="41"/>
      <c r="B766" s="42"/>
      <c r="C766" s="207" t="s">
        <v>785</v>
      </c>
      <c r="D766" s="207" t="s">
        <v>148</v>
      </c>
      <c r="E766" s="208" t="s">
        <v>786</v>
      </c>
      <c r="F766" s="209" t="s">
        <v>787</v>
      </c>
      <c r="G766" s="210" t="s">
        <v>318</v>
      </c>
      <c r="H766" s="211">
        <v>80</v>
      </c>
      <c r="I766" s="212"/>
      <c r="J766" s="213">
        <f>ROUND(I766*H766,2)</f>
        <v>0</v>
      </c>
      <c r="K766" s="209" t="s">
        <v>152</v>
      </c>
      <c r="L766" s="47"/>
      <c r="M766" s="214" t="s">
        <v>19</v>
      </c>
      <c r="N766" s="215" t="s">
        <v>46</v>
      </c>
      <c r="O766" s="87"/>
      <c r="P766" s="216">
        <f>O766*H766</f>
        <v>0</v>
      </c>
      <c r="Q766" s="216">
        <v>0.00011</v>
      </c>
      <c r="R766" s="216">
        <f>Q766*H766</f>
        <v>0.0088000000000000005</v>
      </c>
      <c r="S766" s="216">
        <v>0</v>
      </c>
      <c r="T766" s="217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18" t="s">
        <v>266</v>
      </c>
      <c r="AT766" s="218" t="s">
        <v>148</v>
      </c>
      <c r="AU766" s="218" t="s">
        <v>85</v>
      </c>
      <c r="AY766" s="20" t="s">
        <v>146</v>
      </c>
      <c r="BE766" s="219">
        <f>IF(N766="základní",J766,0)</f>
        <v>0</v>
      </c>
      <c r="BF766" s="219">
        <f>IF(N766="snížená",J766,0)</f>
        <v>0</v>
      </c>
      <c r="BG766" s="219">
        <f>IF(N766="zákl. přenesená",J766,0)</f>
        <v>0</v>
      </c>
      <c r="BH766" s="219">
        <f>IF(N766="sníž. přenesená",J766,0)</f>
        <v>0</v>
      </c>
      <c r="BI766" s="219">
        <f>IF(N766="nulová",J766,0)</f>
        <v>0</v>
      </c>
      <c r="BJ766" s="20" t="s">
        <v>83</v>
      </c>
      <c r="BK766" s="219">
        <f>ROUND(I766*H766,2)</f>
        <v>0</v>
      </c>
      <c r="BL766" s="20" t="s">
        <v>266</v>
      </c>
      <c r="BM766" s="218" t="s">
        <v>788</v>
      </c>
    </row>
    <row r="767" s="2" customFormat="1">
      <c r="A767" s="41"/>
      <c r="B767" s="42"/>
      <c r="C767" s="43"/>
      <c r="D767" s="220" t="s">
        <v>155</v>
      </c>
      <c r="E767" s="43"/>
      <c r="F767" s="221" t="s">
        <v>789</v>
      </c>
      <c r="G767" s="43"/>
      <c r="H767" s="43"/>
      <c r="I767" s="222"/>
      <c r="J767" s="43"/>
      <c r="K767" s="43"/>
      <c r="L767" s="47"/>
      <c r="M767" s="223"/>
      <c r="N767" s="224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155</v>
      </c>
      <c r="AU767" s="20" t="s">
        <v>85</v>
      </c>
    </row>
    <row r="768" s="13" customFormat="1">
      <c r="A768" s="13"/>
      <c r="B768" s="225"/>
      <c r="C768" s="226"/>
      <c r="D768" s="227" t="s">
        <v>157</v>
      </c>
      <c r="E768" s="228" t="s">
        <v>19</v>
      </c>
      <c r="F768" s="229" t="s">
        <v>790</v>
      </c>
      <c r="G768" s="226"/>
      <c r="H768" s="228" t="s">
        <v>19</v>
      </c>
      <c r="I768" s="230"/>
      <c r="J768" s="226"/>
      <c r="K768" s="226"/>
      <c r="L768" s="231"/>
      <c r="M768" s="232"/>
      <c r="N768" s="233"/>
      <c r="O768" s="233"/>
      <c r="P768" s="233"/>
      <c r="Q768" s="233"/>
      <c r="R768" s="233"/>
      <c r="S768" s="233"/>
      <c r="T768" s="23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5" t="s">
        <v>157</v>
      </c>
      <c r="AU768" s="235" t="s">
        <v>85</v>
      </c>
      <c r="AV768" s="13" t="s">
        <v>83</v>
      </c>
      <c r="AW768" s="13" t="s">
        <v>37</v>
      </c>
      <c r="AX768" s="13" t="s">
        <v>75</v>
      </c>
      <c r="AY768" s="235" t="s">
        <v>146</v>
      </c>
    </row>
    <row r="769" s="14" customFormat="1">
      <c r="A769" s="14"/>
      <c r="B769" s="236"/>
      <c r="C769" s="237"/>
      <c r="D769" s="227" t="s">
        <v>157</v>
      </c>
      <c r="E769" s="238" t="s">
        <v>19</v>
      </c>
      <c r="F769" s="239" t="s">
        <v>791</v>
      </c>
      <c r="G769" s="237"/>
      <c r="H769" s="240">
        <v>78</v>
      </c>
      <c r="I769" s="241"/>
      <c r="J769" s="237"/>
      <c r="K769" s="237"/>
      <c r="L769" s="242"/>
      <c r="M769" s="243"/>
      <c r="N769" s="244"/>
      <c r="O769" s="244"/>
      <c r="P769" s="244"/>
      <c r="Q769" s="244"/>
      <c r="R769" s="244"/>
      <c r="S769" s="244"/>
      <c r="T769" s="24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6" t="s">
        <v>157</v>
      </c>
      <c r="AU769" s="246" t="s">
        <v>85</v>
      </c>
      <c r="AV769" s="14" t="s">
        <v>85</v>
      </c>
      <c r="AW769" s="14" t="s">
        <v>37</v>
      </c>
      <c r="AX769" s="14" t="s">
        <v>75</v>
      </c>
      <c r="AY769" s="246" t="s">
        <v>146</v>
      </c>
    </row>
    <row r="770" s="13" customFormat="1">
      <c r="A770" s="13"/>
      <c r="B770" s="225"/>
      <c r="C770" s="226"/>
      <c r="D770" s="227" t="s">
        <v>157</v>
      </c>
      <c r="E770" s="228" t="s">
        <v>19</v>
      </c>
      <c r="F770" s="229" t="s">
        <v>792</v>
      </c>
      <c r="G770" s="226"/>
      <c r="H770" s="228" t="s">
        <v>19</v>
      </c>
      <c r="I770" s="230"/>
      <c r="J770" s="226"/>
      <c r="K770" s="226"/>
      <c r="L770" s="231"/>
      <c r="M770" s="232"/>
      <c r="N770" s="233"/>
      <c r="O770" s="233"/>
      <c r="P770" s="233"/>
      <c r="Q770" s="233"/>
      <c r="R770" s="233"/>
      <c r="S770" s="233"/>
      <c r="T770" s="23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5" t="s">
        <v>157</v>
      </c>
      <c r="AU770" s="235" t="s">
        <v>85</v>
      </c>
      <c r="AV770" s="13" t="s">
        <v>83</v>
      </c>
      <c r="AW770" s="13" t="s">
        <v>37</v>
      </c>
      <c r="AX770" s="13" t="s">
        <v>75</v>
      </c>
      <c r="AY770" s="235" t="s">
        <v>146</v>
      </c>
    </row>
    <row r="771" s="14" customFormat="1">
      <c r="A771" s="14"/>
      <c r="B771" s="236"/>
      <c r="C771" s="237"/>
      <c r="D771" s="227" t="s">
        <v>157</v>
      </c>
      <c r="E771" s="238" t="s">
        <v>19</v>
      </c>
      <c r="F771" s="239" t="s">
        <v>793</v>
      </c>
      <c r="G771" s="237"/>
      <c r="H771" s="240">
        <v>2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6" t="s">
        <v>157</v>
      </c>
      <c r="AU771" s="246" t="s">
        <v>85</v>
      </c>
      <c r="AV771" s="14" t="s">
        <v>85</v>
      </c>
      <c r="AW771" s="14" t="s">
        <v>37</v>
      </c>
      <c r="AX771" s="14" t="s">
        <v>75</v>
      </c>
      <c r="AY771" s="246" t="s">
        <v>146</v>
      </c>
    </row>
    <row r="772" s="16" customFormat="1">
      <c r="A772" s="16"/>
      <c r="B772" s="258"/>
      <c r="C772" s="259"/>
      <c r="D772" s="227" t="s">
        <v>157</v>
      </c>
      <c r="E772" s="260" t="s">
        <v>19</v>
      </c>
      <c r="F772" s="261" t="s">
        <v>167</v>
      </c>
      <c r="G772" s="259"/>
      <c r="H772" s="262">
        <v>80</v>
      </c>
      <c r="I772" s="263"/>
      <c r="J772" s="259"/>
      <c r="K772" s="259"/>
      <c r="L772" s="264"/>
      <c r="M772" s="265"/>
      <c r="N772" s="266"/>
      <c r="O772" s="266"/>
      <c r="P772" s="266"/>
      <c r="Q772" s="266"/>
      <c r="R772" s="266"/>
      <c r="S772" s="266"/>
      <c r="T772" s="267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68" t="s">
        <v>157</v>
      </c>
      <c r="AU772" s="268" t="s">
        <v>85</v>
      </c>
      <c r="AV772" s="16" t="s">
        <v>153</v>
      </c>
      <c r="AW772" s="16" t="s">
        <v>37</v>
      </c>
      <c r="AX772" s="16" t="s">
        <v>83</v>
      </c>
      <c r="AY772" s="268" t="s">
        <v>146</v>
      </c>
    </row>
    <row r="773" s="2" customFormat="1" ht="16.5" customHeight="1">
      <c r="A773" s="41"/>
      <c r="B773" s="42"/>
      <c r="C773" s="269" t="s">
        <v>794</v>
      </c>
      <c r="D773" s="269" t="s">
        <v>224</v>
      </c>
      <c r="E773" s="270" t="s">
        <v>795</v>
      </c>
      <c r="F773" s="271" t="s">
        <v>796</v>
      </c>
      <c r="G773" s="272" t="s">
        <v>318</v>
      </c>
      <c r="H773" s="273">
        <v>32.640000000000001</v>
      </c>
      <c r="I773" s="274"/>
      <c r="J773" s="275">
        <f>ROUND(I773*H773,2)</f>
        <v>0</v>
      </c>
      <c r="K773" s="271" t="s">
        <v>152</v>
      </c>
      <c r="L773" s="276"/>
      <c r="M773" s="277" t="s">
        <v>19</v>
      </c>
      <c r="N773" s="278" t="s">
        <v>46</v>
      </c>
      <c r="O773" s="87"/>
      <c r="P773" s="216">
        <f>O773*H773</f>
        <v>0</v>
      </c>
      <c r="Q773" s="216">
        <v>3.0000000000000001E-05</v>
      </c>
      <c r="R773" s="216">
        <f>Q773*H773</f>
        <v>0.00097919999999999995</v>
      </c>
      <c r="S773" s="216">
        <v>0</v>
      </c>
      <c r="T773" s="217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18" t="s">
        <v>396</v>
      </c>
      <c r="AT773" s="218" t="s">
        <v>224</v>
      </c>
      <c r="AU773" s="218" t="s">
        <v>85</v>
      </c>
      <c r="AY773" s="20" t="s">
        <v>146</v>
      </c>
      <c r="BE773" s="219">
        <f>IF(N773="základní",J773,0)</f>
        <v>0</v>
      </c>
      <c r="BF773" s="219">
        <f>IF(N773="snížená",J773,0)</f>
        <v>0</v>
      </c>
      <c r="BG773" s="219">
        <f>IF(N773="zákl. přenesená",J773,0)</f>
        <v>0</v>
      </c>
      <c r="BH773" s="219">
        <f>IF(N773="sníž. přenesená",J773,0)</f>
        <v>0</v>
      </c>
      <c r="BI773" s="219">
        <f>IF(N773="nulová",J773,0)</f>
        <v>0</v>
      </c>
      <c r="BJ773" s="20" t="s">
        <v>83</v>
      </c>
      <c r="BK773" s="219">
        <f>ROUND(I773*H773,2)</f>
        <v>0</v>
      </c>
      <c r="BL773" s="20" t="s">
        <v>266</v>
      </c>
      <c r="BM773" s="218" t="s">
        <v>797</v>
      </c>
    </row>
    <row r="774" s="13" customFormat="1">
      <c r="A774" s="13"/>
      <c r="B774" s="225"/>
      <c r="C774" s="226"/>
      <c r="D774" s="227" t="s">
        <v>157</v>
      </c>
      <c r="E774" s="228" t="s">
        <v>19</v>
      </c>
      <c r="F774" s="229" t="s">
        <v>790</v>
      </c>
      <c r="G774" s="226"/>
      <c r="H774" s="228" t="s">
        <v>19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157</v>
      </c>
      <c r="AU774" s="235" t="s">
        <v>85</v>
      </c>
      <c r="AV774" s="13" t="s">
        <v>83</v>
      </c>
      <c r="AW774" s="13" t="s">
        <v>37</v>
      </c>
      <c r="AX774" s="13" t="s">
        <v>75</v>
      </c>
      <c r="AY774" s="235" t="s">
        <v>146</v>
      </c>
    </row>
    <row r="775" s="14" customFormat="1">
      <c r="A775" s="14"/>
      <c r="B775" s="236"/>
      <c r="C775" s="237"/>
      <c r="D775" s="227" t="s">
        <v>157</v>
      </c>
      <c r="E775" s="238" t="s">
        <v>19</v>
      </c>
      <c r="F775" s="239" t="s">
        <v>390</v>
      </c>
      <c r="G775" s="237"/>
      <c r="H775" s="240">
        <v>30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6" t="s">
        <v>157</v>
      </c>
      <c r="AU775" s="246" t="s">
        <v>85</v>
      </c>
      <c r="AV775" s="14" t="s">
        <v>85</v>
      </c>
      <c r="AW775" s="14" t="s">
        <v>37</v>
      </c>
      <c r="AX775" s="14" t="s">
        <v>75</v>
      </c>
      <c r="AY775" s="246" t="s">
        <v>146</v>
      </c>
    </row>
    <row r="776" s="13" customFormat="1">
      <c r="A776" s="13"/>
      <c r="B776" s="225"/>
      <c r="C776" s="226"/>
      <c r="D776" s="227" t="s">
        <v>157</v>
      </c>
      <c r="E776" s="228" t="s">
        <v>19</v>
      </c>
      <c r="F776" s="229" t="s">
        <v>792</v>
      </c>
      <c r="G776" s="226"/>
      <c r="H776" s="228" t="s">
        <v>19</v>
      </c>
      <c r="I776" s="230"/>
      <c r="J776" s="226"/>
      <c r="K776" s="226"/>
      <c r="L776" s="231"/>
      <c r="M776" s="232"/>
      <c r="N776" s="233"/>
      <c r="O776" s="233"/>
      <c r="P776" s="233"/>
      <c r="Q776" s="233"/>
      <c r="R776" s="233"/>
      <c r="S776" s="233"/>
      <c r="T776" s="23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5" t="s">
        <v>157</v>
      </c>
      <c r="AU776" s="235" t="s">
        <v>85</v>
      </c>
      <c r="AV776" s="13" t="s">
        <v>83</v>
      </c>
      <c r="AW776" s="13" t="s">
        <v>37</v>
      </c>
      <c r="AX776" s="13" t="s">
        <v>75</v>
      </c>
      <c r="AY776" s="235" t="s">
        <v>146</v>
      </c>
    </row>
    <row r="777" s="14" customFormat="1">
      <c r="A777" s="14"/>
      <c r="B777" s="236"/>
      <c r="C777" s="237"/>
      <c r="D777" s="227" t="s">
        <v>157</v>
      </c>
      <c r="E777" s="238" t="s">
        <v>19</v>
      </c>
      <c r="F777" s="239" t="s">
        <v>793</v>
      </c>
      <c r="G777" s="237"/>
      <c r="H777" s="240">
        <v>2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6" t="s">
        <v>157</v>
      </c>
      <c r="AU777" s="246" t="s">
        <v>85</v>
      </c>
      <c r="AV777" s="14" t="s">
        <v>85</v>
      </c>
      <c r="AW777" s="14" t="s">
        <v>37</v>
      </c>
      <c r="AX777" s="14" t="s">
        <v>75</v>
      </c>
      <c r="AY777" s="246" t="s">
        <v>146</v>
      </c>
    </row>
    <row r="778" s="16" customFormat="1">
      <c r="A778" s="16"/>
      <c r="B778" s="258"/>
      <c r="C778" s="259"/>
      <c r="D778" s="227" t="s">
        <v>157</v>
      </c>
      <c r="E778" s="260" t="s">
        <v>19</v>
      </c>
      <c r="F778" s="261" t="s">
        <v>167</v>
      </c>
      <c r="G778" s="259"/>
      <c r="H778" s="262">
        <v>32</v>
      </c>
      <c r="I778" s="263"/>
      <c r="J778" s="259"/>
      <c r="K778" s="259"/>
      <c r="L778" s="264"/>
      <c r="M778" s="265"/>
      <c r="N778" s="266"/>
      <c r="O778" s="266"/>
      <c r="P778" s="266"/>
      <c r="Q778" s="266"/>
      <c r="R778" s="266"/>
      <c r="S778" s="266"/>
      <c r="T778" s="267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T778" s="268" t="s">
        <v>157</v>
      </c>
      <c r="AU778" s="268" t="s">
        <v>85</v>
      </c>
      <c r="AV778" s="16" t="s">
        <v>153</v>
      </c>
      <c r="AW778" s="16" t="s">
        <v>37</v>
      </c>
      <c r="AX778" s="16" t="s">
        <v>75</v>
      </c>
      <c r="AY778" s="268" t="s">
        <v>146</v>
      </c>
    </row>
    <row r="779" s="14" customFormat="1">
      <c r="A779" s="14"/>
      <c r="B779" s="236"/>
      <c r="C779" s="237"/>
      <c r="D779" s="227" t="s">
        <v>157</v>
      </c>
      <c r="E779" s="238" t="s">
        <v>19</v>
      </c>
      <c r="F779" s="239" t="s">
        <v>798</v>
      </c>
      <c r="G779" s="237"/>
      <c r="H779" s="240">
        <v>32.640000000000001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6" t="s">
        <v>157</v>
      </c>
      <c r="AU779" s="246" t="s">
        <v>85</v>
      </c>
      <c r="AV779" s="14" t="s">
        <v>85</v>
      </c>
      <c r="AW779" s="14" t="s">
        <v>37</v>
      </c>
      <c r="AX779" s="14" t="s">
        <v>83</v>
      </c>
      <c r="AY779" s="246" t="s">
        <v>146</v>
      </c>
    </row>
    <row r="780" s="2" customFormat="1" ht="16.5" customHeight="1">
      <c r="A780" s="41"/>
      <c r="B780" s="42"/>
      <c r="C780" s="269" t="s">
        <v>799</v>
      </c>
      <c r="D780" s="269" t="s">
        <v>224</v>
      </c>
      <c r="E780" s="270" t="s">
        <v>800</v>
      </c>
      <c r="F780" s="271" t="s">
        <v>801</v>
      </c>
      <c r="G780" s="272" t="s">
        <v>318</v>
      </c>
      <c r="H780" s="273">
        <v>30.600000000000001</v>
      </c>
      <c r="I780" s="274"/>
      <c r="J780" s="275">
        <f>ROUND(I780*H780,2)</f>
        <v>0</v>
      </c>
      <c r="K780" s="271" t="s">
        <v>152</v>
      </c>
      <c r="L780" s="276"/>
      <c r="M780" s="277" t="s">
        <v>19</v>
      </c>
      <c r="N780" s="278" t="s">
        <v>46</v>
      </c>
      <c r="O780" s="87"/>
      <c r="P780" s="216">
        <f>O780*H780</f>
        <v>0</v>
      </c>
      <c r="Q780" s="216">
        <v>0.00012</v>
      </c>
      <c r="R780" s="216">
        <f>Q780*H780</f>
        <v>0.0036720000000000004</v>
      </c>
      <c r="S780" s="216">
        <v>0</v>
      </c>
      <c r="T780" s="217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18" t="s">
        <v>396</v>
      </c>
      <c r="AT780" s="218" t="s">
        <v>224</v>
      </c>
      <c r="AU780" s="218" t="s">
        <v>85</v>
      </c>
      <c r="AY780" s="20" t="s">
        <v>146</v>
      </c>
      <c r="BE780" s="219">
        <f>IF(N780="základní",J780,0)</f>
        <v>0</v>
      </c>
      <c r="BF780" s="219">
        <f>IF(N780="snížená",J780,0)</f>
        <v>0</v>
      </c>
      <c r="BG780" s="219">
        <f>IF(N780="zákl. přenesená",J780,0)</f>
        <v>0</v>
      </c>
      <c r="BH780" s="219">
        <f>IF(N780="sníž. přenesená",J780,0)</f>
        <v>0</v>
      </c>
      <c r="BI780" s="219">
        <f>IF(N780="nulová",J780,0)</f>
        <v>0</v>
      </c>
      <c r="BJ780" s="20" t="s">
        <v>83</v>
      </c>
      <c r="BK780" s="219">
        <f>ROUND(I780*H780,2)</f>
        <v>0</v>
      </c>
      <c r="BL780" s="20" t="s">
        <v>266</v>
      </c>
      <c r="BM780" s="218" t="s">
        <v>802</v>
      </c>
    </row>
    <row r="781" s="14" customFormat="1">
      <c r="A781" s="14"/>
      <c r="B781" s="236"/>
      <c r="C781" s="237"/>
      <c r="D781" s="227" t="s">
        <v>157</v>
      </c>
      <c r="E781" s="238" t="s">
        <v>19</v>
      </c>
      <c r="F781" s="239" t="s">
        <v>803</v>
      </c>
      <c r="G781" s="237"/>
      <c r="H781" s="240">
        <v>30.600000000000001</v>
      </c>
      <c r="I781" s="241"/>
      <c r="J781" s="237"/>
      <c r="K781" s="237"/>
      <c r="L781" s="242"/>
      <c r="M781" s="243"/>
      <c r="N781" s="244"/>
      <c r="O781" s="244"/>
      <c r="P781" s="244"/>
      <c r="Q781" s="244"/>
      <c r="R781" s="244"/>
      <c r="S781" s="244"/>
      <c r="T781" s="24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6" t="s">
        <v>157</v>
      </c>
      <c r="AU781" s="246" t="s">
        <v>85</v>
      </c>
      <c r="AV781" s="14" t="s">
        <v>85</v>
      </c>
      <c r="AW781" s="14" t="s">
        <v>37</v>
      </c>
      <c r="AX781" s="14" t="s">
        <v>83</v>
      </c>
      <c r="AY781" s="246" t="s">
        <v>146</v>
      </c>
    </row>
    <row r="782" s="2" customFormat="1" ht="16.5" customHeight="1">
      <c r="A782" s="41"/>
      <c r="B782" s="42"/>
      <c r="C782" s="269" t="s">
        <v>804</v>
      </c>
      <c r="D782" s="269" t="s">
        <v>224</v>
      </c>
      <c r="E782" s="270" t="s">
        <v>805</v>
      </c>
      <c r="F782" s="271" t="s">
        <v>806</v>
      </c>
      <c r="G782" s="272" t="s">
        <v>318</v>
      </c>
      <c r="H782" s="273">
        <v>14.279999999999999</v>
      </c>
      <c r="I782" s="274"/>
      <c r="J782" s="275">
        <f>ROUND(I782*H782,2)</f>
        <v>0</v>
      </c>
      <c r="K782" s="271" t="s">
        <v>152</v>
      </c>
      <c r="L782" s="276"/>
      <c r="M782" s="277" t="s">
        <v>19</v>
      </c>
      <c r="N782" s="278" t="s">
        <v>46</v>
      </c>
      <c r="O782" s="87"/>
      <c r="P782" s="216">
        <f>O782*H782</f>
        <v>0</v>
      </c>
      <c r="Q782" s="216">
        <v>4.0000000000000003E-05</v>
      </c>
      <c r="R782" s="216">
        <f>Q782*H782</f>
        <v>0.00057120000000000001</v>
      </c>
      <c r="S782" s="216">
        <v>0</v>
      </c>
      <c r="T782" s="217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8" t="s">
        <v>396</v>
      </c>
      <c r="AT782" s="218" t="s">
        <v>224</v>
      </c>
      <c r="AU782" s="218" t="s">
        <v>85</v>
      </c>
      <c r="AY782" s="20" t="s">
        <v>146</v>
      </c>
      <c r="BE782" s="219">
        <f>IF(N782="základní",J782,0)</f>
        <v>0</v>
      </c>
      <c r="BF782" s="219">
        <f>IF(N782="snížená",J782,0)</f>
        <v>0</v>
      </c>
      <c r="BG782" s="219">
        <f>IF(N782="zákl. přenesená",J782,0)</f>
        <v>0</v>
      </c>
      <c r="BH782" s="219">
        <f>IF(N782="sníž. přenesená",J782,0)</f>
        <v>0</v>
      </c>
      <c r="BI782" s="219">
        <f>IF(N782="nulová",J782,0)</f>
        <v>0</v>
      </c>
      <c r="BJ782" s="20" t="s">
        <v>83</v>
      </c>
      <c r="BK782" s="219">
        <f>ROUND(I782*H782,2)</f>
        <v>0</v>
      </c>
      <c r="BL782" s="20" t="s">
        <v>266</v>
      </c>
      <c r="BM782" s="218" t="s">
        <v>807</v>
      </c>
    </row>
    <row r="783" s="14" customFormat="1">
      <c r="A783" s="14"/>
      <c r="B783" s="236"/>
      <c r="C783" s="237"/>
      <c r="D783" s="227" t="s">
        <v>157</v>
      </c>
      <c r="E783" s="238" t="s">
        <v>19</v>
      </c>
      <c r="F783" s="239" t="s">
        <v>779</v>
      </c>
      <c r="G783" s="237"/>
      <c r="H783" s="240">
        <v>14.279999999999999</v>
      </c>
      <c r="I783" s="241"/>
      <c r="J783" s="237"/>
      <c r="K783" s="237"/>
      <c r="L783" s="242"/>
      <c r="M783" s="243"/>
      <c r="N783" s="244"/>
      <c r="O783" s="244"/>
      <c r="P783" s="244"/>
      <c r="Q783" s="244"/>
      <c r="R783" s="244"/>
      <c r="S783" s="244"/>
      <c r="T783" s="24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6" t="s">
        <v>157</v>
      </c>
      <c r="AU783" s="246" t="s">
        <v>85</v>
      </c>
      <c r="AV783" s="14" t="s">
        <v>85</v>
      </c>
      <c r="AW783" s="14" t="s">
        <v>37</v>
      </c>
      <c r="AX783" s="14" t="s">
        <v>83</v>
      </c>
      <c r="AY783" s="246" t="s">
        <v>146</v>
      </c>
    </row>
    <row r="784" s="2" customFormat="1" ht="16.5" customHeight="1">
      <c r="A784" s="41"/>
      <c r="B784" s="42"/>
      <c r="C784" s="269" t="s">
        <v>808</v>
      </c>
      <c r="D784" s="269" t="s">
        <v>224</v>
      </c>
      <c r="E784" s="270" t="s">
        <v>809</v>
      </c>
      <c r="F784" s="271" t="s">
        <v>810</v>
      </c>
      <c r="G784" s="272" t="s">
        <v>318</v>
      </c>
      <c r="H784" s="273">
        <v>4.0800000000000001</v>
      </c>
      <c r="I784" s="274"/>
      <c r="J784" s="275">
        <f>ROUND(I784*H784,2)</f>
        <v>0</v>
      </c>
      <c r="K784" s="271" t="s">
        <v>152</v>
      </c>
      <c r="L784" s="276"/>
      <c r="M784" s="277" t="s">
        <v>19</v>
      </c>
      <c r="N784" s="278" t="s">
        <v>46</v>
      </c>
      <c r="O784" s="87"/>
      <c r="P784" s="216">
        <f>O784*H784</f>
        <v>0</v>
      </c>
      <c r="Q784" s="216">
        <v>0.00013999999999999999</v>
      </c>
      <c r="R784" s="216">
        <f>Q784*H784</f>
        <v>0.00057120000000000001</v>
      </c>
      <c r="S784" s="216">
        <v>0</v>
      </c>
      <c r="T784" s="217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8" t="s">
        <v>396</v>
      </c>
      <c r="AT784" s="218" t="s">
        <v>224</v>
      </c>
      <c r="AU784" s="218" t="s">
        <v>85</v>
      </c>
      <c r="AY784" s="20" t="s">
        <v>146</v>
      </c>
      <c r="BE784" s="219">
        <f>IF(N784="základní",J784,0)</f>
        <v>0</v>
      </c>
      <c r="BF784" s="219">
        <f>IF(N784="snížená",J784,0)</f>
        <v>0</v>
      </c>
      <c r="BG784" s="219">
        <f>IF(N784="zákl. přenesená",J784,0)</f>
        <v>0</v>
      </c>
      <c r="BH784" s="219">
        <f>IF(N784="sníž. přenesená",J784,0)</f>
        <v>0</v>
      </c>
      <c r="BI784" s="219">
        <f>IF(N784="nulová",J784,0)</f>
        <v>0</v>
      </c>
      <c r="BJ784" s="20" t="s">
        <v>83</v>
      </c>
      <c r="BK784" s="219">
        <f>ROUND(I784*H784,2)</f>
        <v>0</v>
      </c>
      <c r="BL784" s="20" t="s">
        <v>266</v>
      </c>
      <c r="BM784" s="218" t="s">
        <v>811</v>
      </c>
    </row>
    <row r="785" s="14" customFormat="1">
      <c r="A785" s="14"/>
      <c r="B785" s="236"/>
      <c r="C785" s="237"/>
      <c r="D785" s="227" t="s">
        <v>157</v>
      </c>
      <c r="E785" s="238" t="s">
        <v>19</v>
      </c>
      <c r="F785" s="239" t="s">
        <v>812</v>
      </c>
      <c r="G785" s="237"/>
      <c r="H785" s="240">
        <v>4.0800000000000001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6" t="s">
        <v>157</v>
      </c>
      <c r="AU785" s="246" t="s">
        <v>85</v>
      </c>
      <c r="AV785" s="14" t="s">
        <v>85</v>
      </c>
      <c r="AW785" s="14" t="s">
        <v>37</v>
      </c>
      <c r="AX785" s="14" t="s">
        <v>83</v>
      </c>
      <c r="AY785" s="246" t="s">
        <v>146</v>
      </c>
    </row>
    <row r="786" s="2" customFormat="1" ht="37.8" customHeight="1">
      <c r="A786" s="41"/>
      <c r="B786" s="42"/>
      <c r="C786" s="207" t="s">
        <v>813</v>
      </c>
      <c r="D786" s="207" t="s">
        <v>148</v>
      </c>
      <c r="E786" s="208" t="s">
        <v>814</v>
      </c>
      <c r="F786" s="209" t="s">
        <v>815</v>
      </c>
      <c r="G786" s="210" t="s">
        <v>318</v>
      </c>
      <c r="H786" s="211">
        <v>212</v>
      </c>
      <c r="I786" s="212"/>
      <c r="J786" s="213">
        <f>ROUND(I786*H786,2)</f>
        <v>0</v>
      </c>
      <c r="K786" s="209" t="s">
        <v>152</v>
      </c>
      <c r="L786" s="47"/>
      <c r="M786" s="214" t="s">
        <v>19</v>
      </c>
      <c r="N786" s="215" t="s">
        <v>46</v>
      </c>
      <c r="O786" s="87"/>
      <c r="P786" s="216">
        <f>O786*H786</f>
        <v>0</v>
      </c>
      <c r="Q786" s="216">
        <v>0.00019000000000000001</v>
      </c>
      <c r="R786" s="216">
        <f>Q786*H786</f>
        <v>0.040280000000000003</v>
      </c>
      <c r="S786" s="216">
        <v>0</v>
      </c>
      <c r="T786" s="217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18" t="s">
        <v>266</v>
      </c>
      <c r="AT786" s="218" t="s">
        <v>148</v>
      </c>
      <c r="AU786" s="218" t="s">
        <v>85</v>
      </c>
      <c r="AY786" s="20" t="s">
        <v>146</v>
      </c>
      <c r="BE786" s="219">
        <f>IF(N786="základní",J786,0)</f>
        <v>0</v>
      </c>
      <c r="BF786" s="219">
        <f>IF(N786="snížená",J786,0)</f>
        <v>0</v>
      </c>
      <c r="BG786" s="219">
        <f>IF(N786="zákl. přenesená",J786,0)</f>
        <v>0</v>
      </c>
      <c r="BH786" s="219">
        <f>IF(N786="sníž. přenesená",J786,0)</f>
        <v>0</v>
      </c>
      <c r="BI786" s="219">
        <f>IF(N786="nulová",J786,0)</f>
        <v>0</v>
      </c>
      <c r="BJ786" s="20" t="s">
        <v>83</v>
      </c>
      <c r="BK786" s="219">
        <f>ROUND(I786*H786,2)</f>
        <v>0</v>
      </c>
      <c r="BL786" s="20" t="s">
        <v>266</v>
      </c>
      <c r="BM786" s="218" t="s">
        <v>816</v>
      </c>
    </row>
    <row r="787" s="2" customFormat="1">
      <c r="A787" s="41"/>
      <c r="B787" s="42"/>
      <c r="C787" s="43"/>
      <c r="D787" s="220" t="s">
        <v>155</v>
      </c>
      <c r="E787" s="43"/>
      <c r="F787" s="221" t="s">
        <v>817</v>
      </c>
      <c r="G787" s="43"/>
      <c r="H787" s="43"/>
      <c r="I787" s="222"/>
      <c r="J787" s="43"/>
      <c r="K787" s="43"/>
      <c r="L787" s="47"/>
      <c r="M787" s="223"/>
      <c r="N787" s="224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155</v>
      </c>
      <c r="AU787" s="20" t="s">
        <v>85</v>
      </c>
    </row>
    <row r="788" s="13" customFormat="1">
      <c r="A788" s="13"/>
      <c r="B788" s="225"/>
      <c r="C788" s="226"/>
      <c r="D788" s="227" t="s">
        <v>157</v>
      </c>
      <c r="E788" s="228" t="s">
        <v>19</v>
      </c>
      <c r="F788" s="229" t="s">
        <v>818</v>
      </c>
      <c r="G788" s="226"/>
      <c r="H788" s="228" t="s">
        <v>19</v>
      </c>
      <c r="I788" s="230"/>
      <c r="J788" s="226"/>
      <c r="K788" s="226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157</v>
      </c>
      <c r="AU788" s="235" t="s">
        <v>85</v>
      </c>
      <c r="AV788" s="13" t="s">
        <v>83</v>
      </c>
      <c r="AW788" s="13" t="s">
        <v>37</v>
      </c>
      <c r="AX788" s="13" t="s">
        <v>75</v>
      </c>
      <c r="AY788" s="235" t="s">
        <v>146</v>
      </c>
    </row>
    <row r="789" s="14" customFormat="1">
      <c r="A789" s="14"/>
      <c r="B789" s="236"/>
      <c r="C789" s="237"/>
      <c r="D789" s="227" t="s">
        <v>157</v>
      </c>
      <c r="E789" s="238" t="s">
        <v>19</v>
      </c>
      <c r="F789" s="239" t="s">
        <v>819</v>
      </c>
      <c r="G789" s="237"/>
      <c r="H789" s="240">
        <v>24</v>
      </c>
      <c r="I789" s="241"/>
      <c r="J789" s="237"/>
      <c r="K789" s="237"/>
      <c r="L789" s="242"/>
      <c r="M789" s="243"/>
      <c r="N789" s="244"/>
      <c r="O789" s="244"/>
      <c r="P789" s="244"/>
      <c r="Q789" s="244"/>
      <c r="R789" s="244"/>
      <c r="S789" s="244"/>
      <c r="T789" s="24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6" t="s">
        <v>157</v>
      </c>
      <c r="AU789" s="246" t="s">
        <v>85</v>
      </c>
      <c r="AV789" s="14" t="s">
        <v>85</v>
      </c>
      <c r="AW789" s="14" t="s">
        <v>37</v>
      </c>
      <c r="AX789" s="14" t="s">
        <v>75</v>
      </c>
      <c r="AY789" s="246" t="s">
        <v>146</v>
      </c>
    </row>
    <row r="790" s="13" customFormat="1">
      <c r="A790" s="13"/>
      <c r="B790" s="225"/>
      <c r="C790" s="226"/>
      <c r="D790" s="227" t="s">
        <v>157</v>
      </c>
      <c r="E790" s="228" t="s">
        <v>19</v>
      </c>
      <c r="F790" s="229" t="s">
        <v>820</v>
      </c>
      <c r="G790" s="226"/>
      <c r="H790" s="228" t="s">
        <v>19</v>
      </c>
      <c r="I790" s="230"/>
      <c r="J790" s="226"/>
      <c r="K790" s="226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157</v>
      </c>
      <c r="AU790" s="235" t="s">
        <v>85</v>
      </c>
      <c r="AV790" s="13" t="s">
        <v>83</v>
      </c>
      <c r="AW790" s="13" t="s">
        <v>37</v>
      </c>
      <c r="AX790" s="13" t="s">
        <v>75</v>
      </c>
      <c r="AY790" s="235" t="s">
        <v>146</v>
      </c>
    </row>
    <row r="791" s="14" customFormat="1">
      <c r="A791" s="14"/>
      <c r="B791" s="236"/>
      <c r="C791" s="237"/>
      <c r="D791" s="227" t="s">
        <v>157</v>
      </c>
      <c r="E791" s="238" t="s">
        <v>19</v>
      </c>
      <c r="F791" s="239" t="s">
        <v>821</v>
      </c>
      <c r="G791" s="237"/>
      <c r="H791" s="240">
        <v>188</v>
      </c>
      <c r="I791" s="241"/>
      <c r="J791" s="237"/>
      <c r="K791" s="237"/>
      <c r="L791" s="242"/>
      <c r="M791" s="243"/>
      <c r="N791" s="244"/>
      <c r="O791" s="244"/>
      <c r="P791" s="244"/>
      <c r="Q791" s="244"/>
      <c r="R791" s="244"/>
      <c r="S791" s="244"/>
      <c r="T791" s="24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6" t="s">
        <v>157</v>
      </c>
      <c r="AU791" s="246" t="s">
        <v>85</v>
      </c>
      <c r="AV791" s="14" t="s">
        <v>85</v>
      </c>
      <c r="AW791" s="14" t="s">
        <v>37</v>
      </c>
      <c r="AX791" s="14" t="s">
        <v>75</v>
      </c>
      <c r="AY791" s="246" t="s">
        <v>146</v>
      </c>
    </row>
    <row r="792" s="16" customFormat="1">
      <c r="A792" s="16"/>
      <c r="B792" s="258"/>
      <c r="C792" s="259"/>
      <c r="D792" s="227" t="s">
        <v>157</v>
      </c>
      <c r="E792" s="260" t="s">
        <v>19</v>
      </c>
      <c r="F792" s="261" t="s">
        <v>167</v>
      </c>
      <c r="G792" s="259"/>
      <c r="H792" s="262">
        <v>212</v>
      </c>
      <c r="I792" s="263"/>
      <c r="J792" s="259"/>
      <c r="K792" s="259"/>
      <c r="L792" s="264"/>
      <c r="M792" s="265"/>
      <c r="N792" s="266"/>
      <c r="O792" s="266"/>
      <c r="P792" s="266"/>
      <c r="Q792" s="266"/>
      <c r="R792" s="266"/>
      <c r="S792" s="266"/>
      <c r="T792" s="267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T792" s="268" t="s">
        <v>157</v>
      </c>
      <c r="AU792" s="268" t="s">
        <v>85</v>
      </c>
      <c r="AV792" s="16" t="s">
        <v>153</v>
      </c>
      <c r="AW792" s="16" t="s">
        <v>37</v>
      </c>
      <c r="AX792" s="16" t="s">
        <v>83</v>
      </c>
      <c r="AY792" s="268" t="s">
        <v>146</v>
      </c>
    </row>
    <row r="793" s="2" customFormat="1" ht="16.5" customHeight="1">
      <c r="A793" s="41"/>
      <c r="B793" s="42"/>
      <c r="C793" s="269" t="s">
        <v>822</v>
      </c>
      <c r="D793" s="269" t="s">
        <v>224</v>
      </c>
      <c r="E793" s="270" t="s">
        <v>823</v>
      </c>
      <c r="F793" s="271" t="s">
        <v>824</v>
      </c>
      <c r="G793" s="272" t="s">
        <v>318</v>
      </c>
      <c r="H793" s="273">
        <v>4.0800000000000001</v>
      </c>
      <c r="I793" s="274"/>
      <c r="J793" s="275">
        <f>ROUND(I793*H793,2)</f>
        <v>0</v>
      </c>
      <c r="K793" s="271" t="s">
        <v>152</v>
      </c>
      <c r="L793" s="276"/>
      <c r="M793" s="277" t="s">
        <v>19</v>
      </c>
      <c r="N793" s="278" t="s">
        <v>46</v>
      </c>
      <c r="O793" s="87"/>
      <c r="P793" s="216">
        <f>O793*H793</f>
        <v>0</v>
      </c>
      <c r="Q793" s="216">
        <v>0.00064999999999999997</v>
      </c>
      <c r="R793" s="216">
        <f>Q793*H793</f>
        <v>0.0026519999999999998</v>
      </c>
      <c r="S793" s="216">
        <v>0</v>
      </c>
      <c r="T793" s="217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8" t="s">
        <v>396</v>
      </c>
      <c r="AT793" s="218" t="s">
        <v>224</v>
      </c>
      <c r="AU793" s="218" t="s">
        <v>85</v>
      </c>
      <c r="AY793" s="20" t="s">
        <v>146</v>
      </c>
      <c r="BE793" s="219">
        <f>IF(N793="základní",J793,0)</f>
        <v>0</v>
      </c>
      <c r="BF793" s="219">
        <f>IF(N793="snížená",J793,0)</f>
        <v>0</v>
      </c>
      <c r="BG793" s="219">
        <f>IF(N793="zákl. přenesená",J793,0)</f>
        <v>0</v>
      </c>
      <c r="BH793" s="219">
        <f>IF(N793="sníž. přenesená",J793,0)</f>
        <v>0</v>
      </c>
      <c r="BI793" s="219">
        <f>IF(N793="nulová",J793,0)</f>
        <v>0</v>
      </c>
      <c r="BJ793" s="20" t="s">
        <v>83</v>
      </c>
      <c r="BK793" s="219">
        <f>ROUND(I793*H793,2)</f>
        <v>0</v>
      </c>
      <c r="BL793" s="20" t="s">
        <v>266</v>
      </c>
      <c r="BM793" s="218" t="s">
        <v>825</v>
      </c>
    </row>
    <row r="794" s="13" customFormat="1">
      <c r="A794" s="13"/>
      <c r="B794" s="225"/>
      <c r="C794" s="226"/>
      <c r="D794" s="227" t="s">
        <v>157</v>
      </c>
      <c r="E794" s="228" t="s">
        <v>19</v>
      </c>
      <c r="F794" s="229" t="s">
        <v>818</v>
      </c>
      <c r="G794" s="226"/>
      <c r="H794" s="228" t="s">
        <v>19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157</v>
      </c>
      <c r="AU794" s="235" t="s">
        <v>85</v>
      </c>
      <c r="AV794" s="13" t="s">
        <v>83</v>
      </c>
      <c r="AW794" s="13" t="s">
        <v>37</v>
      </c>
      <c r="AX794" s="13" t="s">
        <v>75</v>
      </c>
      <c r="AY794" s="235" t="s">
        <v>146</v>
      </c>
    </row>
    <row r="795" s="14" customFormat="1">
      <c r="A795" s="14"/>
      <c r="B795" s="236"/>
      <c r="C795" s="237"/>
      <c r="D795" s="227" t="s">
        <v>157</v>
      </c>
      <c r="E795" s="238" t="s">
        <v>19</v>
      </c>
      <c r="F795" s="239" t="s">
        <v>603</v>
      </c>
      <c r="G795" s="237"/>
      <c r="H795" s="240">
        <v>4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6" t="s">
        <v>157</v>
      </c>
      <c r="AU795" s="246" t="s">
        <v>85</v>
      </c>
      <c r="AV795" s="14" t="s">
        <v>85</v>
      </c>
      <c r="AW795" s="14" t="s">
        <v>37</v>
      </c>
      <c r="AX795" s="14" t="s">
        <v>75</v>
      </c>
      <c r="AY795" s="246" t="s">
        <v>146</v>
      </c>
    </row>
    <row r="796" s="16" customFormat="1">
      <c r="A796" s="16"/>
      <c r="B796" s="258"/>
      <c r="C796" s="259"/>
      <c r="D796" s="227" t="s">
        <v>157</v>
      </c>
      <c r="E796" s="260" t="s">
        <v>19</v>
      </c>
      <c r="F796" s="261" t="s">
        <v>167</v>
      </c>
      <c r="G796" s="259"/>
      <c r="H796" s="262">
        <v>4</v>
      </c>
      <c r="I796" s="263"/>
      <c r="J796" s="259"/>
      <c r="K796" s="259"/>
      <c r="L796" s="264"/>
      <c r="M796" s="265"/>
      <c r="N796" s="266"/>
      <c r="O796" s="266"/>
      <c r="P796" s="266"/>
      <c r="Q796" s="266"/>
      <c r="R796" s="266"/>
      <c r="S796" s="266"/>
      <c r="T796" s="267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T796" s="268" t="s">
        <v>157</v>
      </c>
      <c r="AU796" s="268" t="s">
        <v>85</v>
      </c>
      <c r="AV796" s="16" t="s">
        <v>153</v>
      </c>
      <c r="AW796" s="16" t="s">
        <v>37</v>
      </c>
      <c r="AX796" s="16" t="s">
        <v>75</v>
      </c>
      <c r="AY796" s="268" t="s">
        <v>146</v>
      </c>
    </row>
    <row r="797" s="14" customFormat="1">
      <c r="A797" s="14"/>
      <c r="B797" s="236"/>
      <c r="C797" s="237"/>
      <c r="D797" s="227" t="s">
        <v>157</v>
      </c>
      <c r="E797" s="238" t="s">
        <v>19</v>
      </c>
      <c r="F797" s="239" t="s">
        <v>812</v>
      </c>
      <c r="G797" s="237"/>
      <c r="H797" s="240">
        <v>4.0800000000000001</v>
      </c>
      <c r="I797" s="241"/>
      <c r="J797" s="237"/>
      <c r="K797" s="237"/>
      <c r="L797" s="242"/>
      <c r="M797" s="243"/>
      <c r="N797" s="244"/>
      <c r="O797" s="244"/>
      <c r="P797" s="244"/>
      <c r="Q797" s="244"/>
      <c r="R797" s="244"/>
      <c r="S797" s="244"/>
      <c r="T797" s="24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6" t="s">
        <v>157</v>
      </c>
      <c r="AU797" s="246" t="s">
        <v>85</v>
      </c>
      <c r="AV797" s="14" t="s">
        <v>85</v>
      </c>
      <c r="AW797" s="14" t="s">
        <v>37</v>
      </c>
      <c r="AX797" s="14" t="s">
        <v>83</v>
      </c>
      <c r="AY797" s="246" t="s">
        <v>146</v>
      </c>
    </row>
    <row r="798" s="2" customFormat="1" ht="16.5" customHeight="1">
      <c r="A798" s="41"/>
      <c r="B798" s="42"/>
      <c r="C798" s="269" t="s">
        <v>826</v>
      </c>
      <c r="D798" s="269" t="s">
        <v>224</v>
      </c>
      <c r="E798" s="270" t="s">
        <v>827</v>
      </c>
      <c r="F798" s="271" t="s">
        <v>828</v>
      </c>
      <c r="G798" s="272" t="s">
        <v>318</v>
      </c>
      <c r="H798" s="273">
        <v>12</v>
      </c>
      <c r="I798" s="274"/>
      <c r="J798" s="275">
        <f>ROUND(I798*H798,2)</f>
        <v>0</v>
      </c>
      <c r="K798" s="271" t="s">
        <v>152</v>
      </c>
      <c r="L798" s="276"/>
      <c r="M798" s="277" t="s">
        <v>19</v>
      </c>
      <c r="N798" s="278" t="s">
        <v>46</v>
      </c>
      <c r="O798" s="87"/>
      <c r="P798" s="216">
        <f>O798*H798</f>
        <v>0</v>
      </c>
      <c r="Q798" s="216">
        <v>0.00029</v>
      </c>
      <c r="R798" s="216">
        <f>Q798*H798</f>
        <v>0.00348</v>
      </c>
      <c r="S798" s="216">
        <v>0</v>
      </c>
      <c r="T798" s="217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18" t="s">
        <v>396</v>
      </c>
      <c r="AT798" s="218" t="s">
        <v>224</v>
      </c>
      <c r="AU798" s="218" t="s">
        <v>85</v>
      </c>
      <c r="AY798" s="20" t="s">
        <v>146</v>
      </c>
      <c r="BE798" s="219">
        <f>IF(N798="základní",J798,0)</f>
        <v>0</v>
      </c>
      <c r="BF798" s="219">
        <f>IF(N798="snížená",J798,0)</f>
        <v>0</v>
      </c>
      <c r="BG798" s="219">
        <f>IF(N798="zákl. přenesená",J798,0)</f>
        <v>0</v>
      </c>
      <c r="BH798" s="219">
        <f>IF(N798="sníž. přenesená",J798,0)</f>
        <v>0</v>
      </c>
      <c r="BI798" s="219">
        <f>IF(N798="nulová",J798,0)</f>
        <v>0</v>
      </c>
      <c r="BJ798" s="20" t="s">
        <v>83</v>
      </c>
      <c r="BK798" s="219">
        <f>ROUND(I798*H798,2)</f>
        <v>0</v>
      </c>
      <c r="BL798" s="20" t="s">
        <v>266</v>
      </c>
      <c r="BM798" s="218" t="s">
        <v>829</v>
      </c>
    </row>
    <row r="799" s="13" customFormat="1">
      <c r="A799" s="13"/>
      <c r="B799" s="225"/>
      <c r="C799" s="226"/>
      <c r="D799" s="227" t="s">
        <v>157</v>
      </c>
      <c r="E799" s="228" t="s">
        <v>19</v>
      </c>
      <c r="F799" s="229" t="s">
        <v>818</v>
      </c>
      <c r="G799" s="226"/>
      <c r="H799" s="228" t="s">
        <v>19</v>
      </c>
      <c r="I799" s="230"/>
      <c r="J799" s="226"/>
      <c r="K799" s="226"/>
      <c r="L799" s="231"/>
      <c r="M799" s="232"/>
      <c r="N799" s="233"/>
      <c r="O799" s="233"/>
      <c r="P799" s="233"/>
      <c r="Q799" s="233"/>
      <c r="R799" s="233"/>
      <c r="S799" s="233"/>
      <c r="T799" s="234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5" t="s">
        <v>157</v>
      </c>
      <c r="AU799" s="235" t="s">
        <v>85</v>
      </c>
      <c r="AV799" s="13" t="s">
        <v>83</v>
      </c>
      <c r="AW799" s="13" t="s">
        <v>37</v>
      </c>
      <c r="AX799" s="13" t="s">
        <v>75</v>
      </c>
      <c r="AY799" s="235" t="s">
        <v>146</v>
      </c>
    </row>
    <row r="800" s="14" customFormat="1">
      <c r="A800" s="14"/>
      <c r="B800" s="236"/>
      <c r="C800" s="237"/>
      <c r="D800" s="227" t="s">
        <v>157</v>
      </c>
      <c r="E800" s="238" t="s">
        <v>19</v>
      </c>
      <c r="F800" s="239" t="s">
        <v>830</v>
      </c>
      <c r="G800" s="237"/>
      <c r="H800" s="240">
        <v>12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6" t="s">
        <v>157</v>
      </c>
      <c r="AU800" s="246" t="s">
        <v>85</v>
      </c>
      <c r="AV800" s="14" t="s">
        <v>85</v>
      </c>
      <c r="AW800" s="14" t="s">
        <v>37</v>
      </c>
      <c r="AX800" s="14" t="s">
        <v>75</v>
      </c>
      <c r="AY800" s="246" t="s">
        <v>146</v>
      </c>
    </row>
    <row r="801" s="16" customFormat="1">
      <c r="A801" s="16"/>
      <c r="B801" s="258"/>
      <c r="C801" s="259"/>
      <c r="D801" s="227" t="s">
        <v>157</v>
      </c>
      <c r="E801" s="260" t="s">
        <v>19</v>
      </c>
      <c r="F801" s="261" t="s">
        <v>167</v>
      </c>
      <c r="G801" s="259"/>
      <c r="H801" s="262">
        <v>12</v>
      </c>
      <c r="I801" s="263"/>
      <c r="J801" s="259"/>
      <c r="K801" s="259"/>
      <c r="L801" s="264"/>
      <c r="M801" s="265"/>
      <c r="N801" s="266"/>
      <c r="O801" s="266"/>
      <c r="P801" s="266"/>
      <c r="Q801" s="266"/>
      <c r="R801" s="266"/>
      <c r="S801" s="266"/>
      <c r="T801" s="267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268" t="s">
        <v>157</v>
      </c>
      <c r="AU801" s="268" t="s">
        <v>85</v>
      </c>
      <c r="AV801" s="16" t="s">
        <v>153</v>
      </c>
      <c r="AW801" s="16" t="s">
        <v>37</v>
      </c>
      <c r="AX801" s="16" t="s">
        <v>83</v>
      </c>
      <c r="AY801" s="268" t="s">
        <v>146</v>
      </c>
    </row>
    <row r="802" s="2" customFormat="1" ht="16.5" customHeight="1">
      <c r="A802" s="41"/>
      <c r="B802" s="42"/>
      <c r="C802" s="269" t="s">
        <v>831</v>
      </c>
      <c r="D802" s="269" t="s">
        <v>224</v>
      </c>
      <c r="E802" s="270" t="s">
        <v>832</v>
      </c>
      <c r="F802" s="271" t="s">
        <v>833</v>
      </c>
      <c r="G802" s="272" t="s">
        <v>318</v>
      </c>
      <c r="H802" s="273">
        <v>72</v>
      </c>
      <c r="I802" s="274"/>
      <c r="J802" s="275">
        <f>ROUND(I802*H802,2)</f>
        <v>0</v>
      </c>
      <c r="K802" s="271" t="s">
        <v>152</v>
      </c>
      <c r="L802" s="276"/>
      <c r="M802" s="277" t="s">
        <v>19</v>
      </c>
      <c r="N802" s="278" t="s">
        <v>46</v>
      </c>
      <c r="O802" s="87"/>
      <c r="P802" s="216">
        <f>O802*H802</f>
        <v>0</v>
      </c>
      <c r="Q802" s="216">
        <v>0.00027</v>
      </c>
      <c r="R802" s="216">
        <f>Q802*H802</f>
        <v>0.019439999999999999</v>
      </c>
      <c r="S802" s="216">
        <v>0</v>
      </c>
      <c r="T802" s="217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8" t="s">
        <v>396</v>
      </c>
      <c r="AT802" s="218" t="s">
        <v>224</v>
      </c>
      <c r="AU802" s="218" t="s">
        <v>85</v>
      </c>
      <c r="AY802" s="20" t="s">
        <v>146</v>
      </c>
      <c r="BE802" s="219">
        <f>IF(N802="základní",J802,0)</f>
        <v>0</v>
      </c>
      <c r="BF802" s="219">
        <f>IF(N802="snížená",J802,0)</f>
        <v>0</v>
      </c>
      <c r="BG802" s="219">
        <f>IF(N802="zákl. přenesená",J802,0)</f>
        <v>0</v>
      </c>
      <c r="BH802" s="219">
        <f>IF(N802="sníž. přenesená",J802,0)</f>
        <v>0</v>
      </c>
      <c r="BI802" s="219">
        <f>IF(N802="nulová",J802,0)</f>
        <v>0</v>
      </c>
      <c r="BJ802" s="20" t="s">
        <v>83</v>
      </c>
      <c r="BK802" s="219">
        <f>ROUND(I802*H802,2)</f>
        <v>0</v>
      </c>
      <c r="BL802" s="20" t="s">
        <v>266</v>
      </c>
      <c r="BM802" s="218" t="s">
        <v>834</v>
      </c>
    </row>
    <row r="803" s="13" customFormat="1">
      <c r="A803" s="13"/>
      <c r="B803" s="225"/>
      <c r="C803" s="226"/>
      <c r="D803" s="227" t="s">
        <v>157</v>
      </c>
      <c r="E803" s="228" t="s">
        <v>19</v>
      </c>
      <c r="F803" s="229" t="s">
        <v>818</v>
      </c>
      <c r="G803" s="226"/>
      <c r="H803" s="228" t="s">
        <v>19</v>
      </c>
      <c r="I803" s="230"/>
      <c r="J803" s="226"/>
      <c r="K803" s="226"/>
      <c r="L803" s="231"/>
      <c r="M803" s="232"/>
      <c r="N803" s="233"/>
      <c r="O803" s="233"/>
      <c r="P803" s="233"/>
      <c r="Q803" s="233"/>
      <c r="R803" s="233"/>
      <c r="S803" s="233"/>
      <c r="T803" s="23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5" t="s">
        <v>157</v>
      </c>
      <c r="AU803" s="235" t="s">
        <v>85</v>
      </c>
      <c r="AV803" s="13" t="s">
        <v>83</v>
      </c>
      <c r="AW803" s="13" t="s">
        <v>37</v>
      </c>
      <c r="AX803" s="13" t="s">
        <v>75</v>
      </c>
      <c r="AY803" s="235" t="s">
        <v>146</v>
      </c>
    </row>
    <row r="804" s="14" customFormat="1">
      <c r="A804" s="14"/>
      <c r="B804" s="236"/>
      <c r="C804" s="237"/>
      <c r="D804" s="227" t="s">
        <v>157</v>
      </c>
      <c r="E804" s="238" t="s">
        <v>19</v>
      </c>
      <c r="F804" s="239" t="s">
        <v>835</v>
      </c>
      <c r="G804" s="237"/>
      <c r="H804" s="240">
        <v>8</v>
      </c>
      <c r="I804" s="241"/>
      <c r="J804" s="237"/>
      <c r="K804" s="237"/>
      <c r="L804" s="242"/>
      <c r="M804" s="243"/>
      <c r="N804" s="244"/>
      <c r="O804" s="244"/>
      <c r="P804" s="244"/>
      <c r="Q804" s="244"/>
      <c r="R804" s="244"/>
      <c r="S804" s="244"/>
      <c r="T804" s="245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6" t="s">
        <v>157</v>
      </c>
      <c r="AU804" s="246" t="s">
        <v>85</v>
      </c>
      <c r="AV804" s="14" t="s">
        <v>85</v>
      </c>
      <c r="AW804" s="14" t="s">
        <v>37</v>
      </c>
      <c r="AX804" s="14" t="s">
        <v>75</v>
      </c>
      <c r="AY804" s="246" t="s">
        <v>146</v>
      </c>
    </row>
    <row r="805" s="13" customFormat="1">
      <c r="A805" s="13"/>
      <c r="B805" s="225"/>
      <c r="C805" s="226"/>
      <c r="D805" s="227" t="s">
        <v>157</v>
      </c>
      <c r="E805" s="228" t="s">
        <v>19</v>
      </c>
      <c r="F805" s="229" t="s">
        <v>820</v>
      </c>
      <c r="G805" s="226"/>
      <c r="H805" s="228" t="s">
        <v>19</v>
      </c>
      <c r="I805" s="230"/>
      <c r="J805" s="226"/>
      <c r="K805" s="226"/>
      <c r="L805" s="231"/>
      <c r="M805" s="232"/>
      <c r="N805" s="233"/>
      <c r="O805" s="233"/>
      <c r="P805" s="233"/>
      <c r="Q805" s="233"/>
      <c r="R805" s="233"/>
      <c r="S805" s="233"/>
      <c r="T805" s="234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5" t="s">
        <v>157</v>
      </c>
      <c r="AU805" s="235" t="s">
        <v>85</v>
      </c>
      <c r="AV805" s="13" t="s">
        <v>83</v>
      </c>
      <c r="AW805" s="13" t="s">
        <v>37</v>
      </c>
      <c r="AX805" s="13" t="s">
        <v>75</v>
      </c>
      <c r="AY805" s="235" t="s">
        <v>146</v>
      </c>
    </row>
    <row r="806" s="14" customFormat="1">
      <c r="A806" s="14"/>
      <c r="B806" s="236"/>
      <c r="C806" s="237"/>
      <c r="D806" s="227" t="s">
        <v>157</v>
      </c>
      <c r="E806" s="238" t="s">
        <v>19</v>
      </c>
      <c r="F806" s="239" t="s">
        <v>836</v>
      </c>
      <c r="G806" s="237"/>
      <c r="H806" s="240">
        <v>64</v>
      </c>
      <c r="I806" s="241"/>
      <c r="J806" s="237"/>
      <c r="K806" s="237"/>
      <c r="L806" s="242"/>
      <c r="M806" s="243"/>
      <c r="N806" s="244"/>
      <c r="O806" s="244"/>
      <c r="P806" s="244"/>
      <c r="Q806" s="244"/>
      <c r="R806" s="244"/>
      <c r="S806" s="244"/>
      <c r="T806" s="245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6" t="s">
        <v>157</v>
      </c>
      <c r="AU806" s="246" t="s">
        <v>85</v>
      </c>
      <c r="AV806" s="14" t="s">
        <v>85</v>
      </c>
      <c r="AW806" s="14" t="s">
        <v>37</v>
      </c>
      <c r="AX806" s="14" t="s">
        <v>75</v>
      </c>
      <c r="AY806" s="246" t="s">
        <v>146</v>
      </c>
    </row>
    <row r="807" s="16" customFormat="1">
      <c r="A807" s="16"/>
      <c r="B807" s="258"/>
      <c r="C807" s="259"/>
      <c r="D807" s="227" t="s">
        <v>157</v>
      </c>
      <c r="E807" s="260" t="s">
        <v>19</v>
      </c>
      <c r="F807" s="261" t="s">
        <v>167</v>
      </c>
      <c r="G807" s="259"/>
      <c r="H807" s="262">
        <v>72</v>
      </c>
      <c r="I807" s="263"/>
      <c r="J807" s="259"/>
      <c r="K807" s="259"/>
      <c r="L807" s="264"/>
      <c r="M807" s="265"/>
      <c r="N807" s="266"/>
      <c r="O807" s="266"/>
      <c r="P807" s="266"/>
      <c r="Q807" s="266"/>
      <c r="R807" s="266"/>
      <c r="S807" s="266"/>
      <c r="T807" s="267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68" t="s">
        <v>157</v>
      </c>
      <c r="AU807" s="268" t="s">
        <v>85</v>
      </c>
      <c r="AV807" s="16" t="s">
        <v>153</v>
      </c>
      <c r="AW807" s="16" t="s">
        <v>37</v>
      </c>
      <c r="AX807" s="16" t="s">
        <v>83</v>
      </c>
      <c r="AY807" s="268" t="s">
        <v>146</v>
      </c>
    </row>
    <row r="808" s="2" customFormat="1" ht="16.5" customHeight="1">
      <c r="A808" s="41"/>
      <c r="B808" s="42"/>
      <c r="C808" s="269" t="s">
        <v>837</v>
      </c>
      <c r="D808" s="269" t="s">
        <v>224</v>
      </c>
      <c r="E808" s="270" t="s">
        <v>838</v>
      </c>
      <c r="F808" s="271" t="s">
        <v>839</v>
      </c>
      <c r="G808" s="272" t="s">
        <v>318</v>
      </c>
      <c r="H808" s="273">
        <v>44</v>
      </c>
      <c r="I808" s="274"/>
      <c r="J808" s="275">
        <f>ROUND(I808*H808,2)</f>
        <v>0</v>
      </c>
      <c r="K808" s="271" t="s">
        <v>152</v>
      </c>
      <c r="L808" s="276"/>
      <c r="M808" s="277" t="s">
        <v>19</v>
      </c>
      <c r="N808" s="278" t="s">
        <v>46</v>
      </c>
      <c r="O808" s="87"/>
      <c r="P808" s="216">
        <f>O808*H808</f>
        <v>0</v>
      </c>
      <c r="Q808" s="216">
        <v>0.00027</v>
      </c>
      <c r="R808" s="216">
        <f>Q808*H808</f>
        <v>0.01188</v>
      </c>
      <c r="S808" s="216">
        <v>0</v>
      </c>
      <c r="T808" s="217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8" t="s">
        <v>396</v>
      </c>
      <c r="AT808" s="218" t="s">
        <v>224</v>
      </c>
      <c r="AU808" s="218" t="s">
        <v>85</v>
      </c>
      <c r="AY808" s="20" t="s">
        <v>146</v>
      </c>
      <c r="BE808" s="219">
        <f>IF(N808="základní",J808,0)</f>
        <v>0</v>
      </c>
      <c r="BF808" s="219">
        <f>IF(N808="snížená",J808,0)</f>
        <v>0</v>
      </c>
      <c r="BG808" s="219">
        <f>IF(N808="zákl. přenesená",J808,0)</f>
        <v>0</v>
      </c>
      <c r="BH808" s="219">
        <f>IF(N808="sníž. přenesená",J808,0)</f>
        <v>0</v>
      </c>
      <c r="BI808" s="219">
        <f>IF(N808="nulová",J808,0)</f>
        <v>0</v>
      </c>
      <c r="BJ808" s="20" t="s">
        <v>83</v>
      </c>
      <c r="BK808" s="219">
        <f>ROUND(I808*H808,2)</f>
        <v>0</v>
      </c>
      <c r="BL808" s="20" t="s">
        <v>266</v>
      </c>
      <c r="BM808" s="218" t="s">
        <v>840</v>
      </c>
    </row>
    <row r="809" s="13" customFormat="1">
      <c r="A809" s="13"/>
      <c r="B809" s="225"/>
      <c r="C809" s="226"/>
      <c r="D809" s="227" t="s">
        <v>157</v>
      </c>
      <c r="E809" s="228" t="s">
        <v>19</v>
      </c>
      <c r="F809" s="229" t="s">
        <v>820</v>
      </c>
      <c r="G809" s="226"/>
      <c r="H809" s="228" t="s">
        <v>19</v>
      </c>
      <c r="I809" s="230"/>
      <c r="J809" s="226"/>
      <c r="K809" s="226"/>
      <c r="L809" s="231"/>
      <c r="M809" s="232"/>
      <c r="N809" s="233"/>
      <c r="O809" s="233"/>
      <c r="P809" s="233"/>
      <c r="Q809" s="233"/>
      <c r="R809" s="233"/>
      <c r="S809" s="233"/>
      <c r="T809" s="23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5" t="s">
        <v>157</v>
      </c>
      <c r="AU809" s="235" t="s">
        <v>85</v>
      </c>
      <c r="AV809" s="13" t="s">
        <v>83</v>
      </c>
      <c r="AW809" s="13" t="s">
        <v>37</v>
      </c>
      <c r="AX809" s="13" t="s">
        <v>75</v>
      </c>
      <c r="AY809" s="235" t="s">
        <v>146</v>
      </c>
    </row>
    <row r="810" s="14" customFormat="1">
      <c r="A810" s="14"/>
      <c r="B810" s="236"/>
      <c r="C810" s="237"/>
      <c r="D810" s="227" t="s">
        <v>157</v>
      </c>
      <c r="E810" s="238" t="s">
        <v>19</v>
      </c>
      <c r="F810" s="239" t="s">
        <v>841</v>
      </c>
      <c r="G810" s="237"/>
      <c r="H810" s="240">
        <v>44</v>
      </c>
      <c r="I810" s="241"/>
      <c r="J810" s="237"/>
      <c r="K810" s="237"/>
      <c r="L810" s="242"/>
      <c r="M810" s="243"/>
      <c r="N810" s="244"/>
      <c r="O810" s="244"/>
      <c r="P810" s="244"/>
      <c r="Q810" s="244"/>
      <c r="R810" s="244"/>
      <c r="S810" s="244"/>
      <c r="T810" s="24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6" t="s">
        <v>157</v>
      </c>
      <c r="AU810" s="246" t="s">
        <v>85</v>
      </c>
      <c r="AV810" s="14" t="s">
        <v>85</v>
      </c>
      <c r="AW810" s="14" t="s">
        <v>37</v>
      </c>
      <c r="AX810" s="14" t="s">
        <v>75</v>
      </c>
      <c r="AY810" s="246" t="s">
        <v>146</v>
      </c>
    </row>
    <row r="811" s="16" customFormat="1">
      <c r="A811" s="16"/>
      <c r="B811" s="258"/>
      <c r="C811" s="259"/>
      <c r="D811" s="227" t="s">
        <v>157</v>
      </c>
      <c r="E811" s="260" t="s">
        <v>19</v>
      </c>
      <c r="F811" s="261" t="s">
        <v>167</v>
      </c>
      <c r="G811" s="259"/>
      <c r="H811" s="262">
        <v>44</v>
      </c>
      <c r="I811" s="263"/>
      <c r="J811" s="259"/>
      <c r="K811" s="259"/>
      <c r="L811" s="264"/>
      <c r="M811" s="265"/>
      <c r="N811" s="266"/>
      <c r="O811" s="266"/>
      <c r="P811" s="266"/>
      <c r="Q811" s="266"/>
      <c r="R811" s="266"/>
      <c r="S811" s="266"/>
      <c r="T811" s="267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68" t="s">
        <v>157</v>
      </c>
      <c r="AU811" s="268" t="s">
        <v>85</v>
      </c>
      <c r="AV811" s="16" t="s">
        <v>153</v>
      </c>
      <c r="AW811" s="16" t="s">
        <v>37</v>
      </c>
      <c r="AX811" s="16" t="s">
        <v>83</v>
      </c>
      <c r="AY811" s="268" t="s">
        <v>146</v>
      </c>
    </row>
    <row r="812" s="2" customFormat="1" ht="16.5" customHeight="1">
      <c r="A812" s="41"/>
      <c r="B812" s="42"/>
      <c r="C812" s="269" t="s">
        <v>842</v>
      </c>
      <c r="D812" s="269" t="s">
        <v>224</v>
      </c>
      <c r="E812" s="270" t="s">
        <v>843</v>
      </c>
      <c r="F812" s="271" t="s">
        <v>844</v>
      </c>
      <c r="G812" s="272" t="s">
        <v>318</v>
      </c>
      <c r="H812" s="273">
        <v>80</v>
      </c>
      <c r="I812" s="274"/>
      <c r="J812" s="275">
        <f>ROUND(I812*H812,2)</f>
        <v>0</v>
      </c>
      <c r="K812" s="271" t="s">
        <v>152</v>
      </c>
      <c r="L812" s="276"/>
      <c r="M812" s="277" t="s">
        <v>19</v>
      </c>
      <c r="N812" s="278" t="s">
        <v>46</v>
      </c>
      <c r="O812" s="87"/>
      <c r="P812" s="216">
        <f>O812*H812</f>
        <v>0</v>
      </c>
      <c r="Q812" s="216">
        <v>0.00023000000000000001</v>
      </c>
      <c r="R812" s="216">
        <f>Q812*H812</f>
        <v>0.0184</v>
      </c>
      <c r="S812" s="216">
        <v>0</v>
      </c>
      <c r="T812" s="21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8" t="s">
        <v>396</v>
      </c>
      <c r="AT812" s="218" t="s">
        <v>224</v>
      </c>
      <c r="AU812" s="218" t="s">
        <v>85</v>
      </c>
      <c r="AY812" s="20" t="s">
        <v>146</v>
      </c>
      <c r="BE812" s="219">
        <f>IF(N812="základní",J812,0)</f>
        <v>0</v>
      </c>
      <c r="BF812" s="219">
        <f>IF(N812="snížená",J812,0)</f>
        <v>0</v>
      </c>
      <c r="BG812" s="219">
        <f>IF(N812="zákl. přenesená",J812,0)</f>
        <v>0</v>
      </c>
      <c r="BH812" s="219">
        <f>IF(N812="sníž. přenesená",J812,0)</f>
        <v>0</v>
      </c>
      <c r="BI812" s="219">
        <f>IF(N812="nulová",J812,0)</f>
        <v>0</v>
      </c>
      <c r="BJ812" s="20" t="s">
        <v>83</v>
      </c>
      <c r="BK812" s="219">
        <f>ROUND(I812*H812,2)</f>
        <v>0</v>
      </c>
      <c r="BL812" s="20" t="s">
        <v>266</v>
      </c>
      <c r="BM812" s="218" t="s">
        <v>845</v>
      </c>
    </row>
    <row r="813" s="13" customFormat="1">
      <c r="A813" s="13"/>
      <c r="B813" s="225"/>
      <c r="C813" s="226"/>
      <c r="D813" s="227" t="s">
        <v>157</v>
      </c>
      <c r="E813" s="228" t="s">
        <v>19</v>
      </c>
      <c r="F813" s="229" t="s">
        <v>820</v>
      </c>
      <c r="G813" s="226"/>
      <c r="H813" s="228" t="s">
        <v>19</v>
      </c>
      <c r="I813" s="230"/>
      <c r="J813" s="226"/>
      <c r="K813" s="226"/>
      <c r="L813" s="231"/>
      <c r="M813" s="232"/>
      <c r="N813" s="233"/>
      <c r="O813" s="233"/>
      <c r="P813" s="233"/>
      <c r="Q813" s="233"/>
      <c r="R813" s="233"/>
      <c r="S813" s="233"/>
      <c r="T813" s="23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5" t="s">
        <v>157</v>
      </c>
      <c r="AU813" s="235" t="s">
        <v>85</v>
      </c>
      <c r="AV813" s="13" t="s">
        <v>83</v>
      </c>
      <c r="AW813" s="13" t="s">
        <v>37</v>
      </c>
      <c r="AX813" s="13" t="s">
        <v>75</v>
      </c>
      <c r="AY813" s="235" t="s">
        <v>146</v>
      </c>
    </row>
    <row r="814" s="14" customFormat="1">
      <c r="A814" s="14"/>
      <c r="B814" s="236"/>
      <c r="C814" s="237"/>
      <c r="D814" s="227" t="s">
        <v>157</v>
      </c>
      <c r="E814" s="238" t="s">
        <v>19</v>
      </c>
      <c r="F814" s="239" t="s">
        <v>427</v>
      </c>
      <c r="G814" s="237"/>
      <c r="H814" s="240">
        <v>80</v>
      </c>
      <c r="I814" s="241"/>
      <c r="J814" s="237"/>
      <c r="K814" s="237"/>
      <c r="L814" s="242"/>
      <c r="M814" s="243"/>
      <c r="N814" s="244"/>
      <c r="O814" s="244"/>
      <c r="P814" s="244"/>
      <c r="Q814" s="244"/>
      <c r="R814" s="244"/>
      <c r="S814" s="244"/>
      <c r="T814" s="24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6" t="s">
        <v>157</v>
      </c>
      <c r="AU814" s="246" t="s">
        <v>85</v>
      </c>
      <c r="AV814" s="14" t="s">
        <v>85</v>
      </c>
      <c r="AW814" s="14" t="s">
        <v>37</v>
      </c>
      <c r="AX814" s="14" t="s">
        <v>75</v>
      </c>
      <c r="AY814" s="246" t="s">
        <v>146</v>
      </c>
    </row>
    <row r="815" s="16" customFormat="1">
      <c r="A815" s="16"/>
      <c r="B815" s="258"/>
      <c r="C815" s="259"/>
      <c r="D815" s="227" t="s">
        <v>157</v>
      </c>
      <c r="E815" s="260" t="s">
        <v>19</v>
      </c>
      <c r="F815" s="261" t="s">
        <v>167</v>
      </c>
      <c r="G815" s="259"/>
      <c r="H815" s="262">
        <v>80</v>
      </c>
      <c r="I815" s="263"/>
      <c r="J815" s="259"/>
      <c r="K815" s="259"/>
      <c r="L815" s="264"/>
      <c r="M815" s="265"/>
      <c r="N815" s="266"/>
      <c r="O815" s="266"/>
      <c r="P815" s="266"/>
      <c r="Q815" s="266"/>
      <c r="R815" s="266"/>
      <c r="S815" s="266"/>
      <c r="T815" s="267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68" t="s">
        <v>157</v>
      </c>
      <c r="AU815" s="268" t="s">
        <v>85</v>
      </c>
      <c r="AV815" s="16" t="s">
        <v>153</v>
      </c>
      <c r="AW815" s="16" t="s">
        <v>37</v>
      </c>
      <c r="AX815" s="16" t="s">
        <v>83</v>
      </c>
      <c r="AY815" s="268" t="s">
        <v>146</v>
      </c>
    </row>
    <row r="816" s="2" customFormat="1" ht="24.15" customHeight="1">
      <c r="A816" s="41"/>
      <c r="B816" s="42"/>
      <c r="C816" s="207" t="s">
        <v>846</v>
      </c>
      <c r="D816" s="207" t="s">
        <v>148</v>
      </c>
      <c r="E816" s="208" t="s">
        <v>847</v>
      </c>
      <c r="F816" s="209" t="s">
        <v>848</v>
      </c>
      <c r="G816" s="210" t="s">
        <v>716</v>
      </c>
      <c r="H816" s="280"/>
      <c r="I816" s="212"/>
      <c r="J816" s="213">
        <f>ROUND(I816*H816,2)</f>
        <v>0</v>
      </c>
      <c r="K816" s="209" t="s">
        <v>152</v>
      </c>
      <c r="L816" s="47"/>
      <c r="M816" s="214" t="s">
        <v>19</v>
      </c>
      <c r="N816" s="215" t="s">
        <v>46</v>
      </c>
      <c r="O816" s="87"/>
      <c r="P816" s="216">
        <f>O816*H816</f>
        <v>0</v>
      </c>
      <c r="Q816" s="216">
        <v>0</v>
      </c>
      <c r="R816" s="216">
        <f>Q816*H816</f>
        <v>0</v>
      </c>
      <c r="S816" s="216">
        <v>0</v>
      </c>
      <c r="T816" s="217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8" t="s">
        <v>266</v>
      </c>
      <c r="AT816" s="218" t="s">
        <v>148</v>
      </c>
      <c r="AU816" s="218" t="s">
        <v>85</v>
      </c>
      <c r="AY816" s="20" t="s">
        <v>146</v>
      </c>
      <c r="BE816" s="219">
        <f>IF(N816="základní",J816,0)</f>
        <v>0</v>
      </c>
      <c r="BF816" s="219">
        <f>IF(N816="snížená",J816,0)</f>
        <v>0</v>
      </c>
      <c r="BG816" s="219">
        <f>IF(N816="zákl. přenesená",J816,0)</f>
        <v>0</v>
      </c>
      <c r="BH816" s="219">
        <f>IF(N816="sníž. přenesená",J816,0)</f>
        <v>0</v>
      </c>
      <c r="BI816" s="219">
        <f>IF(N816="nulová",J816,0)</f>
        <v>0</v>
      </c>
      <c r="BJ816" s="20" t="s">
        <v>83</v>
      </c>
      <c r="BK816" s="219">
        <f>ROUND(I816*H816,2)</f>
        <v>0</v>
      </c>
      <c r="BL816" s="20" t="s">
        <v>266</v>
      </c>
      <c r="BM816" s="218" t="s">
        <v>849</v>
      </c>
    </row>
    <row r="817" s="2" customFormat="1">
      <c r="A817" s="41"/>
      <c r="B817" s="42"/>
      <c r="C817" s="43"/>
      <c r="D817" s="220" t="s">
        <v>155</v>
      </c>
      <c r="E817" s="43"/>
      <c r="F817" s="221" t="s">
        <v>850</v>
      </c>
      <c r="G817" s="43"/>
      <c r="H817" s="43"/>
      <c r="I817" s="222"/>
      <c r="J817" s="43"/>
      <c r="K817" s="43"/>
      <c r="L817" s="47"/>
      <c r="M817" s="223"/>
      <c r="N817" s="224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155</v>
      </c>
      <c r="AU817" s="20" t="s">
        <v>85</v>
      </c>
    </row>
    <row r="818" s="12" customFormat="1" ht="22.8" customHeight="1">
      <c r="A818" s="12"/>
      <c r="B818" s="191"/>
      <c r="C818" s="192"/>
      <c r="D818" s="193" t="s">
        <v>74</v>
      </c>
      <c r="E818" s="205" t="s">
        <v>851</v>
      </c>
      <c r="F818" s="205" t="s">
        <v>852</v>
      </c>
      <c r="G818" s="192"/>
      <c r="H818" s="192"/>
      <c r="I818" s="195"/>
      <c r="J818" s="206">
        <f>BK818</f>
        <v>0</v>
      </c>
      <c r="K818" s="192"/>
      <c r="L818" s="197"/>
      <c r="M818" s="198"/>
      <c r="N818" s="199"/>
      <c r="O818" s="199"/>
      <c r="P818" s="200">
        <f>SUM(P819:P851)</f>
        <v>0</v>
      </c>
      <c r="Q818" s="199"/>
      <c r="R818" s="200">
        <f>SUM(R819:R851)</f>
        <v>0.12351999999999999</v>
      </c>
      <c r="S818" s="199"/>
      <c r="T818" s="201">
        <f>SUM(T819:T851)</f>
        <v>0.10919999999999999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02" t="s">
        <v>85</v>
      </c>
      <c r="AT818" s="203" t="s">
        <v>74</v>
      </c>
      <c r="AU818" s="203" t="s">
        <v>83</v>
      </c>
      <c r="AY818" s="202" t="s">
        <v>146</v>
      </c>
      <c r="BK818" s="204">
        <f>SUM(BK819:BK851)</f>
        <v>0</v>
      </c>
    </row>
    <row r="819" s="2" customFormat="1" ht="16.5" customHeight="1">
      <c r="A819" s="41"/>
      <c r="B819" s="42"/>
      <c r="C819" s="207" t="s">
        <v>853</v>
      </c>
      <c r="D819" s="207" t="s">
        <v>148</v>
      </c>
      <c r="E819" s="208" t="s">
        <v>854</v>
      </c>
      <c r="F819" s="209" t="s">
        <v>855</v>
      </c>
      <c r="G819" s="210" t="s">
        <v>318</v>
      </c>
      <c r="H819" s="211">
        <v>52</v>
      </c>
      <c r="I819" s="212"/>
      <c r="J819" s="213">
        <f>ROUND(I819*H819,2)</f>
        <v>0</v>
      </c>
      <c r="K819" s="209" t="s">
        <v>152</v>
      </c>
      <c r="L819" s="47"/>
      <c r="M819" s="214" t="s">
        <v>19</v>
      </c>
      <c r="N819" s="215" t="s">
        <v>46</v>
      </c>
      <c r="O819" s="87"/>
      <c r="P819" s="216">
        <f>O819*H819</f>
        <v>0</v>
      </c>
      <c r="Q819" s="216">
        <v>0</v>
      </c>
      <c r="R819" s="216">
        <f>Q819*H819</f>
        <v>0</v>
      </c>
      <c r="S819" s="216">
        <v>0.0020999999999999999</v>
      </c>
      <c r="T819" s="217">
        <f>S819*H819</f>
        <v>0.10919999999999999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8" t="s">
        <v>266</v>
      </c>
      <c r="AT819" s="218" t="s">
        <v>148</v>
      </c>
      <c r="AU819" s="218" t="s">
        <v>85</v>
      </c>
      <c r="AY819" s="20" t="s">
        <v>146</v>
      </c>
      <c r="BE819" s="219">
        <f>IF(N819="základní",J819,0)</f>
        <v>0</v>
      </c>
      <c r="BF819" s="219">
        <f>IF(N819="snížená",J819,0)</f>
        <v>0</v>
      </c>
      <c r="BG819" s="219">
        <f>IF(N819="zákl. přenesená",J819,0)</f>
        <v>0</v>
      </c>
      <c r="BH819" s="219">
        <f>IF(N819="sníž. přenesená",J819,0)</f>
        <v>0</v>
      </c>
      <c r="BI819" s="219">
        <f>IF(N819="nulová",J819,0)</f>
        <v>0</v>
      </c>
      <c r="BJ819" s="20" t="s">
        <v>83</v>
      </c>
      <c r="BK819" s="219">
        <f>ROUND(I819*H819,2)</f>
        <v>0</v>
      </c>
      <c r="BL819" s="20" t="s">
        <v>266</v>
      </c>
      <c r="BM819" s="218" t="s">
        <v>856</v>
      </c>
    </row>
    <row r="820" s="2" customFormat="1">
      <c r="A820" s="41"/>
      <c r="B820" s="42"/>
      <c r="C820" s="43"/>
      <c r="D820" s="220" t="s">
        <v>155</v>
      </c>
      <c r="E820" s="43"/>
      <c r="F820" s="221" t="s">
        <v>857</v>
      </c>
      <c r="G820" s="43"/>
      <c r="H820" s="43"/>
      <c r="I820" s="222"/>
      <c r="J820" s="43"/>
      <c r="K820" s="43"/>
      <c r="L820" s="47"/>
      <c r="M820" s="223"/>
      <c r="N820" s="224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155</v>
      </c>
      <c r="AU820" s="20" t="s">
        <v>85</v>
      </c>
    </row>
    <row r="821" s="2" customFormat="1" ht="16.5" customHeight="1">
      <c r="A821" s="41"/>
      <c r="B821" s="42"/>
      <c r="C821" s="207" t="s">
        <v>858</v>
      </c>
      <c r="D821" s="207" t="s">
        <v>148</v>
      </c>
      <c r="E821" s="208" t="s">
        <v>859</v>
      </c>
      <c r="F821" s="209" t="s">
        <v>860</v>
      </c>
      <c r="G821" s="210" t="s">
        <v>318</v>
      </c>
      <c r="H821" s="211">
        <v>14</v>
      </c>
      <c r="I821" s="212"/>
      <c r="J821" s="213">
        <f>ROUND(I821*H821,2)</f>
        <v>0</v>
      </c>
      <c r="K821" s="209" t="s">
        <v>152</v>
      </c>
      <c r="L821" s="47"/>
      <c r="M821" s="214" t="s">
        <v>19</v>
      </c>
      <c r="N821" s="215" t="s">
        <v>46</v>
      </c>
      <c r="O821" s="87"/>
      <c r="P821" s="216">
        <f>O821*H821</f>
        <v>0</v>
      </c>
      <c r="Q821" s="216">
        <v>0.00142</v>
      </c>
      <c r="R821" s="216">
        <f>Q821*H821</f>
        <v>0.019880000000000002</v>
      </c>
      <c r="S821" s="216">
        <v>0</v>
      </c>
      <c r="T821" s="217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8" t="s">
        <v>266</v>
      </c>
      <c r="AT821" s="218" t="s">
        <v>148</v>
      </c>
      <c r="AU821" s="218" t="s">
        <v>85</v>
      </c>
      <c r="AY821" s="20" t="s">
        <v>146</v>
      </c>
      <c r="BE821" s="219">
        <f>IF(N821="základní",J821,0)</f>
        <v>0</v>
      </c>
      <c r="BF821" s="219">
        <f>IF(N821="snížená",J821,0)</f>
        <v>0</v>
      </c>
      <c r="BG821" s="219">
        <f>IF(N821="zákl. přenesená",J821,0)</f>
        <v>0</v>
      </c>
      <c r="BH821" s="219">
        <f>IF(N821="sníž. přenesená",J821,0)</f>
        <v>0</v>
      </c>
      <c r="BI821" s="219">
        <f>IF(N821="nulová",J821,0)</f>
        <v>0</v>
      </c>
      <c r="BJ821" s="20" t="s">
        <v>83</v>
      </c>
      <c r="BK821" s="219">
        <f>ROUND(I821*H821,2)</f>
        <v>0</v>
      </c>
      <c r="BL821" s="20" t="s">
        <v>266</v>
      </c>
      <c r="BM821" s="218" t="s">
        <v>861</v>
      </c>
    </row>
    <row r="822" s="2" customFormat="1">
      <c r="A822" s="41"/>
      <c r="B822" s="42"/>
      <c r="C822" s="43"/>
      <c r="D822" s="220" t="s">
        <v>155</v>
      </c>
      <c r="E822" s="43"/>
      <c r="F822" s="221" t="s">
        <v>862</v>
      </c>
      <c r="G822" s="43"/>
      <c r="H822" s="43"/>
      <c r="I822" s="222"/>
      <c r="J822" s="43"/>
      <c r="K822" s="43"/>
      <c r="L822" s="47"/>
      <c r="M822" s="223"/>
      <c r="N822" s="224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155</v>
      </c>
      <c r="AU822" s="20" t="s">
        <v>85</v>
      </c>
    </row>
    <row r="823" s="2" customFormat="1" ht="16.5" customHeight="1">
      <c r="A823" s="41"/>
      <c r="B823" s="42"/>
      <c r="C823" s="207" t="s">
        <v>863</v>
      </c>
      <c r="D823" s="207" t="s">
        <v>148</v>
      </c>
      <c r="E823" s="208" t="s">
        <v>864</v>
      </c>
      <c r="F823" s="209" t="s">
        <v>865</v>
      </c>
      <c r="G823" s="210" t="s">
        <v>318</v>
      </c>
      <c r="H823" s="211">
        <v>14</v>
      </c>
      <c r="I823" s="212"/>
      <c r="J823" s="213">
        <f>ROUND(I823*H823,2)</f>
        <v>0</v>
      </c>
      <c r="K823" s="209" t="s">
        <v>152</v>
      </c>
      <c r="L823" s="47"/>
      <c r="M823" s="214" t="s">
        <v>19</v>
      </c>
      <c r="N823" s="215" t="s">
        <v>46</v>
      </c>
      <c r="O823" s="87"/>
      <c r="P823" s="216">
        <f>O823*H823</f>
        <v>0</v>
      </c>
      <c r="Q823" s="216">
        <v>0.00197</v>
      </c>
      <c r="R823" s="216">
        <f>Q823*H823</f>
        <v>0.02758</v>
      </c>
      <c r="S823" s="216">
        <v>0</v>
      </c>
      <c r="T823" s="217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18" t="s">
        <v>266</v>
      </c>
      <c r="AT823" s="218" t="s">
        <v>148</v>
      </c>
      <c r="AU823" s="218" t="s">
        <v>85</v>
      </c>
      <c r="AY823" s="20" t="s">
        <v>146</v>
      </c>
      <c r="BE823" s="219">
        <f>IF(N823="základní",J823,0)</f>
        <v>0</v>
      </c>
      <c r="BF823" s="219">
        <f>IF(N823="snížená",J823,0)</f>
        <v>0</v>
      </c>
      <c r="BG823" s="219">
        <f>IF(N823="zákl. přenesená",J823,0)</f>
        <v>0</v>
      </c>
      <c r="BH823" s="219">
        <f>IF(N823="sníž. přenesená",J823,0)</f>
        <v>0</v>
      </c>
      <c r="BI823" s="219">
        <f>IF(N823="nulová",J823,0)</f>
        <v>0</v>
      </c>
      <c r="BJ823" s="20" t="s">
        <v>83</v>
      </c>
      <c r="BK823" s="219">
        <f>ROUND(I823*H823,2)</f>
        <v>0</v>
      </c>
      <c r="BL823" s="20" t="s">
        <v>266</v>
      </c>
      <c r="BM823" s="218" t="s">
        <v>866</v>
      </c>
    </row>
    <row r="824" s="2" customFormat="1">
      <c r="A824" s="41"/>
      <c r="B824" s="42"/>
      <c r="C824" s="43"/>
      <c r="D824" s="220" t="s">
        <v>155</v>
      </c>
      <c r="E824" s="43"/>
      <c r="F824" s="221" t="s">
        <v>867</v>
      </c>
      <c r="G824" s="43"/>
      <c r="H824" s="43"/>
      <c r="I824" s="222"/>
      <c r="J824" s="43"/>
      <c r="K824" s="43"/>
      <c r="L824" s="47"/>
      <c r="M824" s="223"/>
      <c r="N824" s="224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155</v>
      </c>
      <c r="AU824" s="20" t="s">
        <v>85</v>
      </c>
    </row>
    <row r="825" s="2" customFormat="1" ht="16.5" customHeight="1">
      <c r="A825" s="41"/>
      <c r="B825" s="42"/>
      <c r="C825" s="207" t="s">
        <v>868</v>
      </c>
      <c r="D825" s="207" t="s">
        <v>148</v>
      </c>
      <c r="E825" s="208" t="s">
        <v>869</v>
      </c>
      <c r="F825" s="209" t="s">
        <v>870</v>
      </c>
      <c r="G825" s="210" t="s">
        <v>318</v>
      </c>
      <c r="H825" s="211">
        <v>14</v>
      </c>
      <c r="I825" s="212"/>
      <c r="J825" s="213">
        <f>ROUND(I825*H825,2)</f>
        <v>0</v>
      </c>
      <c r="K825" s="209" t="s">
        <v>152</v>
      </c>
      <c r="L825" s="47"/>
      <c r="M825" s="214" t="s">
        <v>19</v>
      </c>
      <c r="N825" s="215" t="s">
        <v>46</v>
      </c>
      <c r="O825" s="87"/>
      <c r="P825" s="216">
        <f>O825*H825</f>
        <v>0</v>
      </c>
      <c r="Q825" s="216">
        <v>0.0030400000000000002</v>
      </c>
      <c r="R825" s="216">
        <f>Q825*H825</f>
        <v>0.042560000000000001</v>
      </c>
      <c r="S825" s="216">
        <v>0</v>
      </c>
      <c r="T825" s="217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18" t="s">
        <v>266</v>
      </c>
      <c r="AT825" s="218" t="s">
        <v>148</v>
      </c>
      <c r="AU825" s="218" t="s">
        <v>85</v>
      </c>
      <c r="AY825" s="20" t="s">
        <v>146</v>
      </c>
      <c r="BE825" s="219">
        <f>IF(N825="základní",J825,0)</f>
        <v>0</v>
      </c>
      <c r="BF825" s="219">
        <f>IF(N825="snížená",J825,0)</f>
        <v>0</v>
      </c>
      <c r="BG825" s="219">
        <f>IF(N825="zákl. přenesená",J825,0)</f>
        <v>0</v>
      </c>
      <c r="BH825" s="219">
        <f>IF(N825="sníž. přenesená",J825,0)</f>
        <v>0</v>
      </c>
      <c r="BI825" s="219">
        <f>IF(N825="nulová",J825,0)</f>
        <v>0</v>
      </c>
      <c r="BJ825" s="20" t="s">
        <v>83</v>
      </c>
      <c r="BK825" s="219">
        <f>ROUND(I825*H825,2)</f>
        <v>0</v>
      </c>
      <c r="BL825" s="20" t="s">
        <v>266</v>
      </c>
      <c r="BM825" s="218" t="s">
        <v>871</v>
      </c>
    </row>
    <row r="826" s="2" customFormat="1">
      <c r="A826" s="41"/>
      <c r="B826" s="42"/>
      <c r="C826" s="43"/>
      <c r="D826" s="220" t="s">
        <v>155</v>
      </c>
      <c r="E826" s="43"/>
      <c r="F826" s="221" t="s">
        <v>872</v>
      </c>
      <c r="G826" s="43"/>
      <c r="H826" s="43"/>
      <c r="I826" s="222"/>
      <c r="J826" s="43"/>
      <c r="K826" s="43"/>
      <c r="L826" s="47"/>
      <c r="M826" s="223"/>
      <c r="N826" s="224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155</v>
      </c>
      <c r="AU826" s="20" t="s">
        <v>85</v>
      </c>
    </row>
    <row r="827" s="2" customFormat="1" ht="16.5" customHeight="1">
      <c r="A827" s="41"/>
      <c r="B827" s="42"/>
      <c r="C827" s="207" t="s">
        <v>873</v>
      </c>
      <c r="D827" s="207" t="s">
        <v>148</v>
      </c>
      <c r="E827" s="208" t="s">
        <v>874</v>
      </c>
      <c r="F827" s="209" t="s">
        <v>875</v>
      </c>
      <c r="G827" s="210" t="s">
        <v>318</v>
      </c>
      <c r="H827" s="211">
        <v>13</v>
      </c>
      <c r="I827" s="212"/>
      <c r="J827" s="213">
        <f>ROUND(I827*H827,2)</f>
        <v>0</v>
      </c>
      <c r="K827" s="209" t="s">
        <v>152</v>
      </c>
      <c r="L827" s="47"/>
      <c r="M827" s="214" t="s">
        <v>19</v>
      </c>
      <c r="N827" s="215" t="s">
        <v>46</v>
      </c>
      <c r="O827" s="87"/>
      <c r="P827" s="216">
        <f>O827*H827</f>
        <v>0</v>
      </c>
      <c r="Q827" s="216">
        <v>0.0020100000000000001</v>
      </c>
      <c r="R827" s="216">
        <f>Q827*H827</f>
        <v>0.02613</v>
      </c>
      <c r="S827" s="216">
        <v>0</v>
      </c>
      <c r="T827" s="217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8" t="s">
        <v>266</v>
      </c>
      <c r="AT827" s="218" t="s">
        <v>148</v>
      </c>
      <c r="AU827" s="218" t="s">
        <v>85</v>
      </c>
      <c r="AY827" s="20" t="s">
        <v>146</v>
      </c>
      <c r="BE827" s="219">
        <f>IF(N827="základní",J827,0)</f>
        <v>0</v>
      </c>
      <c r="BF827" s="219">
        <f>IF(N827="snížená",J827,0)</f>
        <v>0</v>
      </c>
      <c r="BG827" s="219">
        <f>IF(N827="zákl. přenesená",J827,0)</f>
        <v>0</v>
      </c>
      <c r="BH827" s="219">
        <f>IF(N827="sníž. přenesená",J827,0)</f>
        <v>0</v>
      </c>
      <c r="BI827" s="219">
        <f>IF(N827="nulová",J827,0)</f>
        <v>0</v>
      </c>
      <c r="BJ827" s="20" t="s">
        <v>83</v>
      </c>
      <c r="BK827" s="219">
        <f>ROUND(I827*H827,2)</f>
        <v>0</v>
      </c>
      <c r="BL827" s="20" t="s">
        <v>266</v>
      </c>
      <c r="BM827" s="218" t="s">
        <v>876</v>
      </c>
    </row>
    <row r="828" s="2" customFormat="1">
      <c r="A828" s="41"/>
      <c r="B828" s="42"/>
      <c r="C828" s="43"/>
      <c r="D828" s="220" t="s">
        <v>155</v>
      </c>
      <c r="E828" s="43"/>
      <c r="F828" s="221" t="s">
        <v>877</v>
      </c>
      <c r="G828" s="43"/>
      <c r="H828" s="43"/>
      <c r="I828" s="222"/>
      <c r="J828" s="43"/>
      <c r="K828" s="43"/>
      <c r="L828" s="47"/>
      <c r="M828" s="223"/>
      <c r="N828" s="224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155</v>
      </c>
      <c r="AU828" s="20" t="s">
        <v>85</v>
      </c>
    </row>
    <row r="829" s="2" customFormat="1" ht="16.5" customHeight="1">
      <c r="A829" s="41"/>
      <c r="B829" s="42"/>
      <c r="C829" s="269" t="s">
        <v>878</v>
      </c>
      <c r="D829" s="269" t="s">
        <v>224</v>
      </c>
      <c r="E829" s="270" t="s">
        <v>879</v>
      </c>
      <c r="F829" s="271" t="s">
        <v>880</v>
      </c>
      <c r="G829" s="272" t="s">
        <v>256</v>
      </c>
      <c r="H829" s="273">
        <v>2</v>
      </c>
      <c r="I829" s="274"/>
      <c r="J829" s="275">
        <f>ROUND(I829*H829,2)</f>
        <v>0</v>
      </c>
      <c r="K829" s="271" t="s">
        <v>152</v>
      </c>
      <c r="L829" s="276"/>
      <c r="M829" s="277" t="s">
        <v>19</v>
      </c>
      <c r="N829" s="278" t="s">
        <v>46</v>
      </c>
      <c r="O829" s="87"/>
      <c r="P829" s="216">
        <f>O829*H829</f>
        <v>0</v>
      </c>
      <c r="Q829" s="216">
        <v>0.0012099999999999999</v>
      </c>
      <c r="R829" s="216">
        <f>Q829*H829</f>
        <v>0.0024199999999999998</v>
      </c>
      <c r="S829" s="216">
        <v>0</v>
      </c>
      <c r="T829" s="21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8" t="s">
        <v>396</v>
      </c>
      <c r="AT829" s="218" t="s">
        <v>224</v>
      </c>
      <c r="AU829" s="218" t="s">
        <v>85</v>
      </c>
      <c r="AY829" s="20" t="s">
        <v>146</v>
      </c>
      <c r="BE829" s="219">
        <f>IF(N829="základní",J829,0)</f>
        <v>0</v>
      </c>
      <c r="BF829" s="219">
        <f>IF(N829="snížená",J829,0)</f>
        <v>0</v>
      </c>
      <c r="BG829" s="219">
        <f>IF(N829="zákl. přenesená",J829,0)</f>
        <v>0</v>
      </c>
      <c r="BH829" s="219">
        <f>IF(N829="sníž. přenesená",J829,0)</f>
        <v>0</v>
      </c>
      <c r="BI829" s="219">
        <f>IF(N829="nulová",J829,0)</f>
        <v>0</v>
      </c>
      <c r="BJ829" s="20" t="s">
        <v>83</v>
      </c>
      <c r="BK829" s="219">
        <f>ROUND(I829*H829,2)</f>
        <v>0</v>
      </c>
      <c r="BL829" s="20" t="s">
        <v>266</v>
      </c>
      <c r="BM829" s="218" t="s">
        <v>881</v>
      </c>
    </row>
    <row r="830" s="2" customFormat="1" ht="16.5" customHeight="1">
      <c r="A830" s="41"/>
      <c r="B830" s="42"/>
      <c r="C830" s="207" t="s">
        <v>882</v>
      </c>
      <c r="D830" s="207" t="s">
        <v>148</v>
      </c>
      <c r="E830" s="208" t="s">
        <v>883</v>
      </c>
      <c r="F830" s="209" t="s">
        <v>884</v>
      </c>
      <c r="G830" s="210" t="s">
        <v>318</v>
      </c>
      <c r="H830" s="211">
        <v>2</v>
      </c>
      <c r="I830" s="212"/>
      <c r="J830" s="213">
        <f>ROUND(I830*H830,2)</f>
        <v>0</v>
      </c>
      <c r="K830" s="209" t="s">
        <v>152</v>
      </c>
      <c r="L830" s="47"/>
      <c r="M830" s="214" t="s">
        <v>19</v>
      </c>
      <c r="N830" s="215" t="s">
        <v>46</v>
      </c>
      <c r="O830" s="87"/>
      <c r="P830" s="216">
        <f>O830*H830</f>
        <v>0</v>
      </c>
      <c r="Q830" s="216">
        <v>0.00040999999999999999</v>
      </c>
      <c r="R830" s="216">
        <f>Q830*H830</f>
        <v>0.00081999999999999998</v>
      </c>
      <c r="S830" s="216">
        <v>0</v>
      </c>
      <c r="T830" s="217">
        <f>S830*H830</f>
        <v>0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18" t="s">
        <v>266</v>
      </c>
      <c r="AT830" s="218" t="s">
        <v>148</v>
      </c>
      <c r="AU830" s="218" t="s">
        <v>85</v>
      </c>
      <c r="AY830" s="20" t="s">
        <v>146</v>
      </c>
      <c r="BE830" s="219">
        <f>IF(N830="základní",J830,0)</f>
        <v>0</v>
      </c>
      <c r="BF830" s="219">
        <f>IF(N830="snížená",J830,0)</f>
        <v>0</v>
      </c>
      <c r="BG830" s="219">
        <f>IF(N830="zákl. přenesená",J830,0)</f>
        <v>0</v>
      </c>
      <c r="BH830" s="219">
        <f>IF(N830="sníž. přenesená",J830,0)</f>
        <v>0</v>
      </c>
      <c r="BI830" s="219">
        <f>IF(N830="nulová",J830,0)</f>
        <v>0</v>
      </c>
      <c r="BJ830" s="20" t="s">
        <v>83</v>
      </c>
      <c r="BK830" s="219">
        <f>ROUND(I830*H830,2)</f>
        <v>0</v>
      </c>
      <c r="BL830" s="20" t="s">
        <v>266</v>
      </c>
      <c r="BM830" s="218" t="s">
        <v>885</v>
      </c>
    </row>
    <row r="831" s="2" customFormat="1">
      <c r="A831" s="41"/>
      <c r="B831" s="42"/>
      <c r="C831" s="43"/>
      <c r="D831" s="220" t="s">
        <v>155</v>
      </c>
      <c r="E831" s="43"/>
      <c r="F831" s="221" t="s">
        <v>886</v>
      </c>
      <c r="G831" s="43"/>
      <c r="H831" s="43"/>
      <c r="I831" s="222"/>
      <c r="J831" s="43"/>
      <c r="K831" s="43"/>
      <c r="L831" s="47"/>
      <c r="M831" s="223"/>
      <c r="N831" s="224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155</v>
      </c>
      <c r="AU831" s="20" t="s">
        <v>85</v>
      </c>
    </row>
    <row r="832" s="2" customFormat="1" ht="16.5" customHeight="1">
      <c r="A832" s="41"/>
      <c r="B832" s="42"/>
      <c r="C832" s="207" t="s">
        <v>887</v>
      </c>
      <c r="D832" s="207" t="s">
        <v>148</v>
      </c>
      <c r="E832" s="208" t="s">
        <v>888</v>
      </c>
      <c r="F832" s="209" t="s">
        <v>889</v>
      </c>
      <c r="G832" s="210" t="s">
        <v>318</v>
      </c>
      <c r="H832" s="211">
        <v>8</v>
      </c>
      <c r="I832" s="212"/>
      <c r="J832" s="213">
        <f>ROUND(I832*H832,2)</f>
        <v>0</v>
      </c>
      <c r="K832" s="209" t="s">
        <v>152</v>
      </c>
      <c r="L832" s="47"/>
      <c r="M832" s="214" t="s">
        <v>19</v>
      </c>
      <c r="N832" s="215" t="s">
        <v>46</v>
      </c>
      <c r="O832" s="87"/>
      <c r="P832" s="216">
        <f>O832*H832</f>
        <v>0</v>
      </c>
      <c r="Q832" s="216">
        <v>0.00048000000000000001</v>
      </c>
      <c r="R832" s="216">
        <f>Q832*H832</f>
        <v>0.0038400000000000001</v>
      </c>
      <c r="S832" s="216">
        <v>0</v>
      </c>
      <c r="T832" s="217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18" t="s">
        <v>266</v>
      </c>
      <c r="AT832" s="218" t="s">
        <v>148</v>
      </c>
      <c r="AU832" s="218" t="s">
        <v>85</v>
      </c>
      <c r="AY832" s="20" t="s">
        <v>146</v>
      </c>
      <c r="BE832" s="219">
        <f>IF(N832="základní",J832,0)</f>
        <v>0</v>
      </c>
      <c r="BF832" s="219">
        <f>IF(N832="snížená",J832,0)</f>
        <v>0</v>
      </c>
      <c r="BG832" s="219">
        <f>IF(N832="zákl. přenesená",J832,0)</f>
        <v>0</v>
      </c>
      <c r="BH832" s="219">
        <f>IF(N832="sníž. přenesená",J832,0)</f>
        <v>0</v>
      </c>
      <c r="BI832" s="219">
        <f>IF(N832="nulová",J832,0)</f>
        <v>0</v>
      </c>
      <c r="BJ832" s="20" t="s">
        <v>83</v>
      </c>
      <c r="BK832" s="219">
        <f>ROUND(I832*H832,2)</f>
        <v>0</v>
      </c>
      <c r="BL832" s="20" t="s">
        <v>266</v>
      </c>
      <c r="BM832" s="218" t="s">
        <v>890</v>
      </c>
    </row>
    <row r="833" s="2" customFormat="1">
      <c r="A833" s="41"/>
      <c r="B833" s="42"/>
      <c r="C833" s="43"/>
      <c r="D833" s="220" t="s">
        <v>155</v>
      </c>
      <c r="E833" s="43"/>
      <c r="F833" s="221" t="s">
        <v>891</v>
      </c>
      <c r="G833" s="43"/>
      <c r="H833" s="43"/>
      <c r="I833" s="222"/>
      <c r="J833" s="43"/>
      <c r="K833" s="43"/>
      <c r="L833" s="47"/>
      <c r="M833" s="223"/>
      <c r="N833" s="224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155</v>
      </c>
      <c r="AU833" s="20" t="s">
        <v>85</v>
      </c>
    </row>
    <row r="834" s="2" customFormat="1" ht="16.5" customHeight="1">
      <c r="A834" s="41"/>
      <c r="B834" s="42"/>
      <c r="C834" s="207" t="s">
        <v>892</v>
      </c>
      <c r="D834" s="207" t="s">
        <v>148</v>
      </c>
      <c r="E834" s="208" t="s">
        <v>893</v>
      </c>
      <c r="F834" s="209" t="s">
        <v>894</v>
      </c>
      <c r="G834" s="210" t="s">
        <v>256</v>
      </c>
      <c r="H834" s="211">
        <v>1</v>
      </c>
      <c r="I834" s="212"/>
      <c r="J834" s="213">
        <f>ROUND(I834*H834,2)</f>
        <v>0</v>
      </c>
      <c r="K834" s="209" t="s">
        <v>152</v>
      </c>
      <c r="L834" s="47"/>
      <c r="M834" s="214" t="s">
        <v>19</v>
      </c>
      <c r="N834" s="215" t="s">
        <v>46</v>
      </c>
      <c r="O834" s="87"/>
      <c r="P834" s="216">
        <f>O834*H834</f>
        <v>0</v>
      </c>
      <c r="Q834" s="216">
        <v>0.00029</v>
      </c>
      <c r="R834" s="216">
        <f>Q834*H834</f>
        <v>0.00029</v>
      </c>
      <c r="S834" s="216">
        <v>0</v>
      </c>
      <c r="T834" s="217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8" t="s">
        <v>266</v>
      </c>
      <c r="AT834" s="218" t="s">
        <v>148</v>
      </c>
      <c r="AU834" s="218" t="s">
        <v>85</v>
      </c>
      <c r="AY834" s="20" t="s">
        <v>146</v>
      </c>
      <c r="BE834" s="219">
        <f>IF(N834="základní",J834,0)</f>
        <v>0</v>
      </c>
      <c r="BF834" s="219">
        <f>IF(N834="snížená",J834,0)</f>
        <v>0</v>
      </c>
      <c r="BG834" s="219">
        <f>IF(N834="zákl. přenesená",J834,0)</f>
        <v>0</v>
      </c>
      <c r="BH834" s="219">
        <f>IF(N834="sníž. přenesená",J834,0)</f>
        <v>0</v>
      </c>
      <c r="BI834" s="219">
        <f>IF(N834="nulová",J834,0)</f>
        <v>0</v>
      </c>
      <c r="BJ834" s="20" t="s">
        <v>83</v>
      </c>
      <c r="BK834" s="219">
        <f>ROUND(I834*H834,2)</f>
        <v>0</v>
      </c>
      <c r="BL834" s="20" t="s">
        <v>266</v>
      </c>
      <c r="BM834" s="218" t="s">
        <v>895</v>
      </c>
    </row>
    <row r="835" s="2" customFormat="1">
      <c r="A835" s="41"/>
      <c r="B835" s="42"/>
      <c r="C835" s="43"/>
      <c r="D835" s="220" t="s">
        <v>155</v>
      </c>
      <c r="E835" s="43"/>
      <c r="F835" s="221" t="s">
        <v>896</v>
      </c>
      <c r="G835" s="43"/>
      <c r="H835" s="43"/>
      <c r="I835" s="222"/>
      <c r="J835" s="43"/>
      <c r="K835" s="43"/>
      <c r="L835" s="47"/>
      <c r="M835" s="223"/>
      <c r="N835" s="224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155</v>
      </c>
      <c r="AU835" s="20" t="s">
        <v>85</v>
      </c>
    </row>
    <row r="836" s="2" customFormat="1" ht="16.5" customHeight="1">
      <c r="A836" s="41"/>
      <c r="B836" s="42"/>
      <c r="C836" s="207" t="s">
        <v>897</v>
      </c>
      <c r="D836" s="207" t="s">
        <v>148</v>
      </c>
      <c r="E836" s="208" t="s">
        <v>898</v>
      </c>
      <c r="F836" s="209" t="s">
        <v>899</v>
      </c>
      <c r="G836" s="210" t="s">
        <v>318</v>
      </c>
      <c r="H836" s="211">
        <v>51</v>
      </c>
      <c r="I836" s="212"/>
      <c r="J836" s="213">
        <f>ROUND(I836*H836,2)</f>
        <v>0</v>
      </c>
      <c r="K836" s="209" t="s">
        <v>152</v>
      </c>
      <c r="L836" s="47"/>
      <c r="M836" s="214" t="s">
        <v>19</v>
      </c>
      <c r="N836" s="215" t="s">
        <v>46</v>
      </c>
      <c r="O836" s="87"/>
      <c r="P836" s="216">
        <f>O836*H836</f>
        <v>0</v>
      </c>
      <c r="Q836" s="216">
        <v>0</v>
      </c>
      <c r="R836" s="216">
        <f>Q836*H836</f>
        <v>0</v>
      </c>
      <c r="S836" s="216">
        <v>0</v>
      </c>
      <c r="T836" s="217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8" t="s">
        <v>266</v>
      </c>
      <c r="AT836" s="218" t="s">
        <v>148</v>
      </c>
      <c r="AU836" s="218" t="s">
        <v>85</v>
      </c>
      <c r="AY836" s="20" t="s">
        <v>146</v>
      </c>
      <c r="BE836" s="219">
        <f>IF(N836="základní",J836,0)</f>
        <v>0</v>
      </c>
      <c r="BF836" s="219">
        <f>IF(N836="snížená",J836,0)</f>
        <v>0</v>
      </c>
      <c r="BG836" s="219">
        <f>IF(N836="zákl. přenesená",J836,0)</f>
        <v>0</v>
      </c>
      <c r="BH836" s="219">
        <f>IF(N836="sníž. přenesená",J836,0)</f>
        <v>0</v>
      </c>
      <c r="BI836" s="219">
        <f>IF(N836="nulová",J836,0)</f>
        <v>0</v>
      </c>
      <c r="BJ836" s="20" t="s">
        <v>83</v>
      </c>
      <c r="BK836" s="219">
        <f>ROUND(I836*H836,2)</f>
        <v>0</v>
      </c>
      <c r="BL836" s="20" t="s">
        <v>266</v>
      </c>
      <c r="BM836" s="218" t="s">
        <v>900</v>
      </c>
    </row>
    <row r="837" s="2" customFormat="1">
      <c r="A837" s="41"/>
      <c r="B837" s="42"/>
      <c r="C837" s="43"/>
      <c r="D837" s="220" t="s">
        <v>155</v>
      </c>
      <c r="E837" s="43"/>
      <c r="F837" s="221" t="s">
        <v>901</v>
      </c>
      <c r="G837" s="43"/>
      <c r="H837" s="43"/>
      <c r="I837" s="222"/>
      <c r="J837" s="43"/>
      <c r="K837" s="43"/>
      <c r="L837" s="47"/>
      <c r="M837" s="223"/>
      <c r="N837" s="224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155</v>
      </c>
      <c r="AU837" s="20" t="s">
        <v>85</v>
      </c>
    </row>
    <row r="838" s="14" customFormat="1">
      <c r="A838" s="14"/>
      <c r="B838" s="236"/>
      <c r="C838" s="237"/>
      <c r="D838" s="227" t="s">
        <v>157</v>
      </c>
      <c r="E838" s="238" t="s">
        <v>19</v>
      </c>
      <c r="F838" s="239" t="s">
        <v>902</v>
      </c>
      <c r="G838" s="237"/>
      <c r="H838" s="240">
        <v>23</v>
      </c>
      <c r="I838" s="241"/>
      <c r="J838" s="237"/>
      <c r="K838" s="237"/>
      <c r="L838" s="242"/>
      <c r="M838" s="243"/>
      <c r="N838" s="244"/>
      <c r="O838" s="244"/>
      <c r="P838" s="244"/>
      <c r="Q838" s="244"/>
      <c r="R838" s="244"/>
      <c r="S838" s="244"/>
      <c r="T838" s="245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6" t="s">
        <v>157</v>
      </c>
      <c r="AU838" s="246" t="s">
        <v>85</v>
      </c>
      <c r="AV838" s="14" t="s">
        <v>85</v>
      </c>
      <c r="AW838" s="14" t="s">
        <v>37</v>
      </c>
      <c r="AX838" s="14" t="s">
        <v>75</v>
      </c>
      <c r="AY838" s="246" t="s">
        <v>146</v>
      </c>
    </row>
    <row r="839" s="14" customFormat="1">
      <c r="A839" s="14"/>
      <c r="B839" s="236"/>
      <c r="C839" s="237"/>
      <c r="D839" s="227" t="s">
        <v>157</v>
      </c>
      <c r="E839" s="238" t="s">
        <v>19</v>
      </c>
      <c r="F839" s="239" t="s">
        <v>903</v>
      </c>
      <c r="G839" s="237"/>
      <c r="H839" s="240">
        <v>28</v>
      </c>
      <c r="I839" s="241"/>
      <c r="J839" s="237"/>
      <c r="K839" s="237"/>
      <c r="L839" s="242"/>
      <c r="M839" s="243"/>
      <c r="N839" s="244"/>
      <c r="O839" s="244"/>
      <c r="P839" s="244"/>
      <c r="Q839" s="244"/>
      <c r="R839" s="244"/>
      <c r="S839" s="244"/>
      <c r="T839" s="245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6" t="s">
        <v>157</v>
      </c>
      <c r="AU839" s="246" t="s">
        <v>85</v>
      </c>
      <c r="AV839" s="14" t="s">
        <v>85</v>
      </c>
      <c r="AW839" s="14" t="s">
        <v>37</v>
      </c>
      <c r="AX839" s="14" t="s">
        <v>75</v>
      </c>
      <c r="AY839" s="246" t="s">
        <v>146</v>
      </c>
    </row>
    <row r="840" s="16" customFormat="1">
      <c r="A840" s="16"/>
      <c r="B840" s="258"/>
      <c r="C840" s="259"/>
      <c r="D840" s="227" t="s">
        <v>157</v>
      </c>
      <c r="E840" s="260" t="s">
        <v>19</v>
      </c>
      <c r="F840" s="261" t="s">
        <v>167</v>
      </c>
      <c r="G840" s="259"/>
      <c r="H840" s="262">
        <v>51</v>
      </c>
      <c r="I840" s="263"/>
      <c r="J840" s="259"/>
      <c r="K840" s="259"/>
      <c r="L840" s="264"/>
      <c r="M840" s="265"/>
      <c r="N840" s="266"/>
      <c r="O840" s="266"/>
      <c r="P840" s="266"/>
      <c r="Q840" s="266"/>
      <c r="R840" s="266"/>
      <c r="S840" s="266"/>
      <c r="T840" s="267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T840" s="268" t="s">
        <v>157</v>
      </c>
      <c r="AU840" s="268" t="s">
        <v>85</v>
      </c>
      <c r="AV840" s="16" t="s">
        <v>153</v>
      </c>
      <c r="AW840" s="16" t="s">
        <v>37</v>
      </c>
      <c r="AX840" s="16" t="s">
        <v>83</v>
      </c>
      <c r="AY840" s="268" t="s">
        <v>146</v>
      </c>
    </row>
    <row r="841" s="2" customFormat="1" ht="16.5" customHeight="1">
      <c r="A841" s="41"/>
      <c r="B841" s="42"/>
      <c r="C841" s="207" t="s">
        <v>904</v>
      </c>
      <c r="D841" s="207" t="s">
        <v>148</v>
      </c>
      <c r="E841" s="208" t="s">
        <v>905</v>
      </c>
      <c r="F841" s="209" t="s">
        <v>906</v>
      </c>
      <c r="G841" s="210" t="s">
        <v>318</v>
      </c>
      <c r="H841" s="211">
        <v>14</v>
      </c>
      <c r="I841" s="212"/>
      <c r="J841" s="213">
        <f>ROUND(I841*H841,2)</f>
        <v>0</v>
      </c>
      <c r="K841" s="209" t="s">
        <v>152</v>
      </c>
      <c r="L841" s="47"/>
      <c r="M841" s="214" t="s">
        <v>19</v>
      </c>
      <c r="N841" s="215" t="s">
        <v>46</v>
      </c>
      <c r="O841" s="87"/>
      <c r="P841" s="216">
        <f>O841*H841</f>
        <v>0</v>
      </c>
      <c r="Q841" s="216">
        <v>0</v>
      </c>
      <c r="R841" s="216">
        <f>Q841*H841</f>
        <v>0</v>
      </c>
      <c r="S841" s="216">
        <v>0</v>
      </c>
      <c r="T841" s="217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8" t="s">
        <v>266</v>
      </c>
      <c r="AT841" s="218" t="s">
        <v>148</v>
      </c>
      <c r="AU841" s="218" t="s">
        <v>85</v>
      </c>
      <c r="AY841" s="20" t="s">
        <v>146</v>
      </c>
      <c r="BE841" s="219">
        <f>IF(N841="základní",J841,0)</f>
        <v>0</v>
      </c>
      <c r="BF841" s="219">
        <f>IF(N841="snížená",J841,0)</f>
        <v>0</v>
      </c>
      <c r="BG841" s="219">
        <f>IF(N841="zákl. přenesená",J841,0)</f>
        <v>0</v>
      </c>
      <c r="BH841" s="219">
        <f>IF(N841="sníž. přenesená",J841,0)</f>
        <v>0</v>
      </c>
      <c r="BI841" s="219">
        <f>IF(N841="nulová",J841,0)</f>
        <v>0</v>
      </c>
      <c r="BJ841" s="20" t="s">
        <v>83</v>
      </c>
      <c r="BK841" s="219">
        <f>ROUND(I841*H841,2)</f>
        <v>0</v>
      </c>
      <c r="BL841" s="20" t="s">
        <v>266</v>
      </c>
      <c r="BM841" s="218" t="s">
        <v>907</v>
      </c>
    </row>
    <row r="842" s="2" customFormat="1">
      <c r="A842" s="41"/>
      <c r="B842" s="42"/>
      <c r="C842" s="43"/>
      <c r="D842" s="220" t="s">
        <v>155</v>
      </c>
      <c r="E842" s="43"/>
      <c r="F842" s="221" t="s">
        <v>908</v>
      </c>
      <c r="G842" s="43"/>
      <c r="H842" s="43"/>
      <c r="I842" s="222"/>
      <c r="J842" s="43"/>
      <c r="K842" s="43"/>
      <c r="L842" s="47"/>
      <c r="M842" s="223"/>
      <c r="N842" s="224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155</v>
      </c>
      <c r="AU842" s="20" t="s">
        <v>85</v>
      </c>
    </row>
    <row r="843" s="2" customFormat="1" ht="16.5" customHeight="1">
      <c r="A843" s="41"/>
      <c r="B843" s="42"/>
      <c r="C843" s="207" t="s">
        <v>909</v>
      </c>
      <c r="D843" s="207" t="s">
        <v>148</v>
      </c>
      <c r="E843" s="208" t="s">
        <v>910</v>
      </c>
      <c r="F843" s="209" t="s">
        <v>911</v>
      </c>
      <c r="G843" s="210" t="s">
        <v>912</v>
      </c>
      <c r="H843" s="211">
        <v>1</v>
      </c>
      <c r="I843" s="212"/>
      <c r="J843" s="213">
        <f>ROUND(I843*H843,2)</f>
        <v>0</v>
      </c>
      <c r="K843" s="209" t="s">
        <v>152</v>
      </c>
      <c r="L843" s="47"/>
      <c r="M843" s="214" t="s">
        <v>19</v>
      </c>
      <c r="N843" s="215" t="s">
        <v>46</v>
      </c>
      <c r="O843" s="87"/>
      <c r="P843" s="216">
        <f>O843*H843</f>
        <v>0</v>
      </c>
      <c r="Q843" s="216">
        <v>0</v>
      </c>
      <c r="R843" s="216">
        <f>Q843*H843</f>
        <v>0</v>
      </c>
      <c r="S843" s="216">
        <v>0</v>
      </c>
      <c r="T843" s="217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8" t="s">
        <v>266</v>
      </c>
      <c r="AT843" s="218" t="s">
        <v>148</v>
      </c>
      <c r="AU843" s="218" t="s">
        <v>85</v>
      </c>
      <c r="AY843" s="20" t="s">
        <v>146</v>
      </c>
      <c r="BE843" s="219">
        <f>IF(N843="základní",J843,0)</f>
        <v>0</v>
      </c>
      <c r="BF843" s="219">
        <f>IF(N843="snížená",J843,0)</f>
        <v>0</v>
      </c>
      <c r="BG843" s="219">
        <f>IF(N843="zákl. přenesená",J843,0)</f>
        <v>0</v>
      </c>
      <c r="BH843" s="219">
        <f>IF(N843="sníž. přenesená",J843,0)</f>
        <v>0</v>
      </c>
      <c r="BI843" s="219">
        <f>IF(N843="nulová",J843,0)</f>
        <v>0</v>
      </c>
      <c r="BJ843" s="20" t="s">
        <v>83</v>
      </c>
      <c r="BK843" s="219">
        <f>ROUND(I843*H843,2)</f>
        <v>0</v>
      </c>
      <c r="BL843" s="20" t="s">
        <v>266</v>
      </c>
      <c r="BM843" s="218" t="s">
        <v>913</v>
      </c>
    </row>
    <row r="844" s="2" customFormat="1">
      <c r="A844" s="41"/>
      <c r="B844" s="42"/>
      <c r="C844" s="43"/>
      <c r="D844" s="220" t="s">
        <v>155</v>
      </c>
      <c r="E844" s="43"/>
      <c r="F844" s="221" t="s">
        <v>914</v>
      </c>
      <c r="G844" s="43"/>
      <c r="H844" s="43"/>
      <c r="I844" s="222"/>
      <c r="J844" s="43"/>
      <c r="K844" s="43"/>
      <c r="L844" s="47"/>
      <c r="M844" s="223"/>
      <c r="N844" s="224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155</v>
      </c>
      <c r="AU844" s="20" t="s">
        <v>85</v>
      </c>
    </row>
    <row r="845" s="13" customFormat="1">
      <c r="A845" s="13"/>
      <c r="B845" s="225"/>
      <c r="C845" s="226"/>
      <c r="D845" s="227" t="s">
        <v>157</v>
      </c>
      <c r="E845" s="228" t="s">
        <v>19</v>
      </c>
      <c r="F845" s="229" t="s">
        <v>915</v>
      </c>
      <c r="G845" s="226"/>
      <c r="H845" s="228" t="s">
        <v>19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157</v>
      </c>
      <c r="AU845" s="235" t="s">
        <v>85</v>
      </c>
      <c r="AV845" s="13" t="s">
        <v>83</v>
      </c>
      <c r="AW845" s="13" t="s">
        <v>37</v>
      </c>
      <c r="AX845" s="13" t="s">
        <v>75</v>
      </c>
      <c r="AY845" s="235" t="s">
        <v>146</v>
      </c>
    </row>
    <row r="846" s="14" customFormat="1">
      <c r="A846" s="14"/>
      <c r="B846" s="236"/>
      <c r="C846" s="237"/>
      <c r="D846" s="227" t="s">
        <v>157</v>
      </c>
      <c r="E846" s="238" t="s">
        <v>19</v>
      </c>
      <c r="F846" s="239" t="s">
        <v>83</v>
      </c>
      <c r="G846" s="237"/>
      <c r="H846" s="240">
        <v>1</v>
      </c>
      <c r="I846" s="241"/>
      <c r="J846" s="237"/>
      <c r="K846" s="237"/>
      <c r="L846" s="242"/>
      <c r="M846" s="243"/>
      <c r="N846" s="244"/>
      <c r="O846" s="244"/>
      <c r="P846" s="244"/>
      <c r="Q846" s="244"/>
      <c r="R846" s="244"/>
      <c r="S846" s="244"/>
      <c r="T846" s="24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6" t="s">
        <v>157</v>
      </c>
      <c r="AU846" s="246" t="s">
        <v>85</v>
      </c>
      <c r="AV846" s="14" t="s">
        <v>85</v>
      </c>
      <c r="AW846" s="14" t="s">
        <v>37</v>
      </c>
      <c r="AX846" s="14" t="s">
        <v>75</v>
      </c>
      <c r="AY846" s="246" t="s">
        <v>146</v>
      </c>
    </row>
    <row r="847" s="16" customFormat="1">
      <c r="A847" s="16"/>
      <c r="B847" s="258"/>
      <c r="C847" s="259"/>
      <c r="D847" s="227" t="s">
        <v>157</v>
      </c>
      <c r="E847" s="260" t="s">
        <v>19</v>
      </c>
      <c r="F847" s="261" t="s">
        <v>167</v>
      </c>
      <c r="G847" s="259"/>
      <c r="H847" s="262">
        <v>1</v>
      </c>
      <c r="I847" s="263"/>
      <c r="J847" s="259"/>
      <c r="K847" s="259"/>
      <c r="L847" s="264"/>
      <c r="M847" s="265"/>
      <c r="N847" s="266"/>
      <c r="O847" s="266"/>
      <c r="P847" s="266"/>
      <c r="Q847" s="266"/>
      <c r="R847" s="266"/>
      <c r="S847" s="266"/>
      <c r="T847" s="267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68" t="s">
        <v>157</v>
      </c>
      <c r="AU847" s="268" t="s">
        <v>85</v>
      </c>
      <c r="AV847" s="16" t="s">
        <v>153</v>
      </c>
      <c r="AW847" s="16" t="s">
        <v>37</v>
      </c>
      <c r="AX847" s="16" t="s">
        <v>83</v>
      </c>
      <c r="AY847" s="268" t="s">
        <v>146</v>
      </c>
    </row>
    <row r="848" s="2" customFormat="1" ht="16.5" customHeight="1">
      <c r="A848" s="41"/>
      <c r="B848" s="42"/>
      <c r="C848" s="207" t="s">
        <v>916</v>
      </c>
      <c r="D848" s="207" t="s">
        <v>148</v>
      </c>
      <c r="E848" s="208" t="s">
        <v>917</v>
      </c>
      <c r="F848" s="209" t="s">
        <v>918</v>
      </c>
      <c r="G848" s="210" t="s">
        <v>912</v>
      </c>
      <c r="H848" s="211">
        <v>1</v>
      </c>
      <c r="I848" s="212"/>
      <c r="J848" s="213">
        <f>ROUND(I848*H848,2)</f>
        <v>0</v>
      </c>
      <c r="K848" s="209" t="s">
        <v>152</v>
      </c>
      <c r="L848" s="47"/>
      <c r="M848" s="214" t="s">
        <v>19</v>
      </c>
      <c r="N848" s="215" t="s">
        <v>46</v>
      </c>
      <c r="O848" s="87"/>
      <c r="P848" s="216">
        <f>O848*H848</f>
        <v>0</v>
      </c>
      <c r="Q848" s="216">
        <v>0</v>
      </c>
      <c r="R848" s="216">
        <f>Q848*H848</f>
        <v>0</v>
      </c>
      <c r="S848" s="216">
        <v>0</v>
      </c>
      <c r="T848" s="217">
        <f>S848*H848</f>
        <v>0</v>
      </c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R848" s="218" t="s">
        <v>266</v>
      </c>
      <c r="AT848" s="218" t="s">
        <v>148</v>
      </c>
      <c r="AU848" s="218" t="s">
        <v>85</v>
      </c>
      <c r="AY848" s="20" t="s">
        <v>146</v>
      </c>
      <c r="BE848" s="219">
        <f>IF(N848="základní",J848,0)</f>
        <v>0</v>
      </c>
      <c r="BF848" s="219">
        <f>IF(N848="snížená",J848,0)</f>
        <v>0</v>
      </c>
      <c r="BG848" s="219">
        <f>IF(N848="zákl. přenesená",J848,0)</f>
        <v>0</v>
      </c>
      <c r="BH848" s="219">
        <f>IF(N848="sníž. přenesená",J848,0)</f>
        <v>0</v>
      </c>
      <c r="BI848" s="219">
        <f>IF(N848="nulová",J848,0)</f>
        <v>0</v>
      </c>
      <c r="BJ848" s="20" t="s">
        <v>83</v>
      </c>
      <c r="BK848" s="219">
        <f>ROUND(I848*H848,2)</f>
        <v>0</v>
      </c>
      <c r="BL848" s="20" t="s">
        <v>266</v>
      </c>
      <c r="BM848" s="218" t="s">
        <v>919</v>
      </c>
    </row>
    <row r="849" s="2" customFormat="1">
      <c r="A849" s="41"/>
      <c r="B849" s="42"/>
      <c r="C849" s="43"/>
      <c r="D849" s="220" t="s">
        <v>155</v>
      </c>
      <c r="E849" s="43"/>
      <c r="F849" s="221" t="s">
        <v>920</v>
      </c>
      <c r="G849" s="43"/>
      <c r="H849" s="43"/>
      <c r="I849" s="222"/>
      <c r="J849" s="43"/>
      <c r="K849" s="43"/>
      <c r="L849" s="47"/>
      <c r="M849" s="223"/>
      <c r="N849" s="224"/>
      <c r="O849" s="87"/>
      <c r="P849" s="87"/>
      <c r="Q849" s="87"/>
      <c r="R849" s="87"/>
      <c r="S849" s="87"/>
      <c r="T849" s="88"/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T849" s="20" t="s">
        <v>155</v>
      </c>
      <c r="AU849" s="20" t="s">
        <v>85</v>
      </c>
    </row>
    <row r="850" s="2" customFormat="1" ht="24.15" customHeight="1">
      <c r="A850" s="41"/>
      <c r="B850" s="42"/>
      <c r="C850" s="207" t="s">
        <v>921</v>
      </c>
      <c r="D850" s="207" t="s">
        <v>148</v>
      </c>
      <c r="E850" s="208" t="s">
        <v>922</v>
      </c>
      <c r="F850" s="209" t="s">
        <v>923</v>
      </c>
      <c r="G850" s="210" t="s">
        <v>716</v>
      </c>
      <c r="H850" s="280"/>
      <c r="I850" s="212"/>
      <c r="J850" s="213">
        <f>ROUND(I850*H850,2)</f>
        <v>0</v>
      </c>
      <c r="K850" s="209" t="s">
        <v>152</v>
      </c>
      <c r="L850" s="47"/>
      <c r="M850" s="214" t="s">
        <v>19</v>
      </c>
      <c r="N850" s="215" t="s">
        <v>46</v>
      </c>
      <c r="O850" s="87"/>
      <c r="P850" s="216">
        <f>O850*H850</f>
        <v>0</v>
      </c>
      <c r="Q850" s="216">
        <v>0</v>
      </c>
      <c r="R850" s="216">
        <f>Q850*H850</f>
        <v>0</v>
      </c>
      <c r="S850" s="216">
        <v>0</v>
      </c>
      <c r="T850" s="217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8" t="s">
        <v>266</v>
      </c>
      <c r="AT850" s="218" t="s">
        <v>148</v>
      </c>
      <c r="AU850" s="218" t="s">
        <v>85</v>
      </c>
      <c r="AY850" s="20" t="s">
        <v>146</v>
      </c>
      <c r="BE850" s="219">
        <f>IF(N850="základní",J850,0)</f>
        <v>0</v>
      </c>
      <c r="BF850" s="219">
        <f>IF(N850="snížená",J850,0)</f>
        <v>0</v>
      </c>
      <c r="BG850" s="219">
        <f>IF(N850="zákl. přenesená",J850,0)</f>
        <v>0</v>
      </c>
      <c r="BH850" s="219">
        <f>IF(N850="sníž. přenesená",J850,0)</f>
        <v>0</v>
      </c>
      <c r="BI850" s="219">
        <f>IF(N850="nulová",J850,0)</f>
        <v>0</v>
      </c>
      <c r="BJ850" s="20" t="s">
        <v>83</v>
      </c>
      <c r="BK850" s="219">
        <f>ROUND(I850*H850,2)</f>
        <v>0</v>
      </c>
      <c r="BL850" s="20" t="s">
        <v>266</v>
      </c>
      <c r="BM850" s="218" t="s">
        <v>924</v>
      </c>
    </row>
    <row r="851" s="2" customFormat="1">
      <c r="A851" s="41"/>
      <c r="B851" s="42"/>
      <c r="C851" s="43"/>
      <c r="D851" s="220" t="s">
        <v>155</v>
      </c>
      <c r="E851" s="43"/>
      <c r="F851" s="221" t="s">
        <v>925</v>
      </c>
      <c r="G851" s="43"/>
      <c r="H851" s="43"/>
      <c r="I851" s="222"/>
      <c r="J851" s="43"/>
      <c r="K851" s="43"/>
      <c r="L851" s="47"/>
      <c r="M851" s="223"/>
      <c r="N851" s="224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155</v>
      </c>
      <c r="AU851" s="20" t="s">
        <v>85</v>
      </c>
    </row>
    <row r="852" s="12" customFormat="1" ht="22.8" customHeight="1">
      <c r="A852" s="12"/>
      <c r="B852" s="191"/>
      <c r="C852" s="192"/>
      <c r="D852" s="193" t="s">
        <v>74</v>
      </c>
      <c r="E852" s="205" t="s">
        <v>926</v>
      </c>
      <c r="F852" s="205" t="s">
        <v>927</v>
      </c>
      <c r="G852" s="192"/>
      <c r="H852" s="192"/>
      <c r="I852" s="195"/>
      <c r="J852" s="206">
        <f>BK852</f>
        <v>0</v>
      </c>
      <c r="K852" s="192"/>
      <c r="L852" s="197"/>
      <c r="M852" s="198"/>
      <c r="N852" s="199"/>
      <c r="O852" s="199"/>
      <c r="P852" s="200">
        <f>SUM(P853:P913)</f>
        <v>0</v>
      </c>
      <c r="Q852" s="199"/>
      <c r="R852" s="200">
        <f>SUM(R853:R913)</f>
        <v>0.13530999999999999</v>
      </c>
      <c r="S852" s="199"/>
      <c r="T852" s="201">
        <f>SUM(T853:T913)</f>
        <v>0.34789999999999999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02" t="s">
        <v>85</v>
      </c>
      <c r="AT852" s="203" t="s">
        <v>74</v>
      </c>
      <c r="AU852" s="203" t="s">
        <v>83</v>
      </c>
      <c r="AY852" s="202" t="s">
        <v>146</v>
      </c>
      <c r="BK852" s="204">
        <f>SUM(BK853:BK913)</f>
        <v>0</v>
      </c>
    </row>
    <row r="853" s="2" customFormat="1" ht="16.5" customHeight="1">
      <c r="A853" s="41"/>
      <c r="B853" s="42"/>
      <c r="C853" s="207" t="s">
        <v>928</v>
      </c>
      <c r="D853" s="207" t="s">
        <v>148</v>
      </c>
      <c r="E853" s="208" t="s">
        <v>929</v>
      </c>
      <c r="F853" s="209" t="s">
        <v>930</v>
      </c>
      <c r="G853" s="210" t="s">
        <v>318</v>
      </c>
      <c r="H853" s="211">
        <v>1</v>
      </c>
      <c r="I853" s="212"/>
      <c r="J853" s="213">
        <f>ROUND(I853*H853,2)</f>
        <v>0</v>
      </c>
      <c r="K853" s="209" t="s">
        <v>152</v>
      </c>
      <c r="L853" s="47"/>
      <c r="M853" s="214" t="s">
        <v>19</v>
      </c>
      <c r="N853" s="215" t="s">
        <v>46</v>
      </c>
      <c r="O853" s="87"/>
      <c r="P853" s="216">
        <f>O853*H853</f>
        <v>0</v>
      </c>
      <c r="Q853" s="216">
        <v>0.00157</v>
      </c>
      <c r="R853" s="216">
        <f>Q853*H853</f>
        <v>0.00157</v>
      </c>
      <c r="S853" s="216">
        <v>0</v>
      </c>
      <c r="T853" s="217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8" t="s">
        <v>266</v>
      </c>
      <c r="AT853" s="218" t="s">
        <v>148</v>
      </c>
      <c r="AU853" s="218" t="s">
        <v>85</v>
      </c>
      <c r="AY853" s="20" t="s">
        <v>146</v>
      </c>
      <c r="BE853" s="219">
        <f>IF(N853="základní",J853,0)</f>
        <v>0</v>
      </c>
      <c r="BF853" s="219">
        <f>IF(N853="snížená",J853,0)</f>
        <v>0</v>
      </c>
      <c r="BG853" s="219">
        <f>IF(N853="zákl. přenesená",J853,0)</f>
        <v>0</v>
      </c>
      <c r="BH853" s="219">
        <f>IF(N853="sníž. přenesená",J853,0)</f>
        <v>0</v>
      </c>
      <c r="BI853" s="219">
        <f>IF(N853="nulová",J853,0)</f>
        <v>0</v>
      </c>
      <c r="BJ853" s="20" t="s">
        <v>83</v>
      </c>
      <c r="BK853" s="219">
        <f>ROUND(I853*H853,2)</f>
        <v>0</v>
      </c>
      <c r="BL853" s="20" t="s">
        <v>266</v>
      </c>
      <c r="BM853" s="218" t="s">
        <v>931</v>
      </c>
    </row>
    <row r="854" s="2" customFormat="1">
      <c r="A854" s="41"/>
      <c r="B854" s="42"/>
      <c r="C854" s="43"/>
      <c r="D854" s="220" t="s">
        <v>155</v>
      </c>
      <c r="E854" s="43"/>
      <c r="F854" s="221" t="s">
        <v>932</v>
      </c>
      <c r="G854" s="43"/>
      <c r="H854" s="43"/>
      <c r="I854" s="222"/>
      <c r="J854" s="43"/>
      <c r="K854" s="43"/>
      <c r="L854" s="47"/>
      <c r="M854" s="223"/>
      <c r="N854" s="224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155</v>
      </c>
      <c r="AU854" s="20" t="s">
        <v>85</v>
      </c>
    </row>
    <row r="855" s="13" customFormat="1">
      <c r="A855" s="13"/>
      <c r="B855" s="225"/>
      <c r="C855" s="226"/>
      <c r="D855" s="227" t="s">
        <v>157</v>
      </c>
      <c r="E855" s="228" t="s">
        <v>19</v>
      </c>
      <c r="F855" s="229" t="s">
        <v>246</v>
      </c>
      <c r="G855" s="226"/>
      <c r="H855" s="228" t="s">
        <v>19</v>
      </c>
      <c r="I855" s="230"/>
      <c r="J855" s="226"/>
      <c r="K855" s="226"/>
      <c r="L855" s="231"/>
      <c r="M855" s="232"/>
      <c r="N855" s="233"/>
      <c r="O855" s="233"/>
      <c r="P855" s="233"/>
      <c r="Q855" s="233"/>
      <c r="R855" s="233"/>
      <c r="S855" s="233"/>
      <c r="T855" s="23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5" t="s">
        <v>157</v>
      </c>
      <c r="AU855" s="235" t="s">
        <v>85</v>
      </c>
      <c r="AV855" s="13" t="s">
        <v>83</v>
      </c>
      <c r="AW855" s="13" t="s">
        <v>37</v>
      </c>
      <c r="AX855" s="13" t="s">
        <v>75</v>
      </c>
      <c r="AY855" s="235" t="s">
        <v>146</v>
      </c>
    </row>
    <row r="856" s="14" customFormat="1">
      <c r="A856" s="14"/>
      <c r="B856" s="236"/>
      <c r="C856" s="237"/>
      <c r="D856" s="227" t="s">
        <v>157</v>
      </c>
      <c r="E856" s="238" t="s">
        <v>19</v>
      </c>
      <c r="F856" s="239" t="s">
        <v>933</v>
      </c>
      <c r="G856" s="237"/>
      <c r="H856" s="240">
        <v>1</v>
      </c>
      <c r="I856" s="241"/>
      <c r="J856" s="237"/>
      <c r="K856" s="237"/>
      <c r="L856" s="242"/>
      <c r="M856" s="243"/>
      <c r="N856" s="244"/>
      <c r="O856" s="244"/>
      <c r="P856" s="244"/>
      <c r="Q856" s="244"/>
      <c r="R856" s="244"/>
      <c r="S856" s="244"/>
      <c r="T856" s="245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6" t="s">
        <v>157</v>
      </c>
      <c r="AU856" s="246" t="s">
        <v>85</v>
      </c>
      <c r="AV856" s="14" t="s">
        <v>85</v>
      </c>
      <c r="AW856" s="14" t="s">
        <v>37</v>
      </c>
      <c r="AX856" s="14" t="s">
        <v>75</v>
      </c>
      <c r="AY856" s="246" t="s">
        <v>146</v>
      </c>
    </row>
    <row r="857" s="16" customFormat="1">
      <c r="A857" s="16"/>
      <c r="B857" s="258"/>
      <c r="C857" s="259"/>
      <c r="D857" s="227" t="s">
        <v>157</v>
      </c>
      <c r="E857" s="260" t="s">
        <v>19</v>
      </c>
      <c r="F857" s="261" t="s">
        <v>167</v>
      </c>
      <c r="G857" s="259"/>
      <c r="H857" s="262">
        <v>1</v>
      </c>
      <c r="I857" s="263"/>
      <c r="J857" s="259"/>
      <c r="K857" s="259"/>
      <c r="L857" s="264"/>
      <c r="M857" s="265"/>
      <c r="N857" s="266"/>
      <c r="O857" s="266"/>
      <c r="P857" s="266"/>
      <c r="Q857" s="266"/>
      <c r="R857" s="266"/>
      <c r="S857" s="266"/>
      <c r="T857" s="267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68" t="s">
        <v>157</v>
      </c>
      <c r="AU857" s="268" t="s">
        <v>85</v>
      </c>
      <c r="AV857" s="16" t="s">
        <v>153</v>
      </c>
      <c r="AW857" s="16" t="s">
        <v>37</v>
      </c>
      <c r="AX857" s="16" t="s">
        <v>83</v>
      </c>
      <c r="AY857" s="268" t="s">
        <v>146</v>
      </c>
    </row>
    <row r="858" s="2" customFormat="1" ht="16.5" customHeight="1">
      <c r="A858" s="41"/>
      <c r="B858" s="42"/>
      <c r="C858" s="207" t="s">
        <v>934</v>
      </c>
      <c r="D858" s="207" t="s">
        <v>148</v>
      </c>
      <c r="E858" s="208" t="s">
        <v>935</v>
      </c>
      <c r="F858" s="209" t="s">
        <v>936</v>
      </c>
      <c r="G858" s="210" t="s">
        <v>318</v>
      </c>
      <c r="H858" s="211">
        <v>2</v>
      </c>
      <c r="I858" s="212"/>
      <c r="J858" s="213">
        <f>ROUND(I858*H858,2)</f>
        <v>0</v>
      </c>
      <c r="K858" s="209" t="s">
        <v>152</v>
      </c>
      <c r="L858" s="47"/>
      <c r="M858" s="214" t="s">
        <v>19</v>
      </c>
      <c r="N858" s="215" t="s">
        <v>46</v>
      </c>
      <c r="O858" s="87"/>
      <c r="P858" s="216">
        <f>O858*H858</f>
        <v>0</v>
      </c>
      <c r="Q858" s="216">
        <v>0.0024499999999999999</v>
      </c>
      <c r="R858" s="216">
        <f>Q858*H858</f>
        <v>0.0048999999999999998</v>
      </c>
      <c r="S858" s="216">
        <v>0</v>
      </c>
      <c r="T858" s="217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8" t="s">
        <v>266</v>
      </c>
      <c r="AT858" s="218" t="s">
        <v>148</v>
      </c>
      <c r="AU858" s="218" t="s">
        <v>85</v>
      </c>
      <c r="AY858" s="20" t="s">
        <v>146</v>
      </c>
      <c r="BE858" s="219">
        <f>IF(N858="základní",J858,0)</f>
        <v>0</v>
      </c>
      <c r="BF858" s="219">
        <f>IF(N858="snížená",J858,0)</f>
        <v>0</v>
      </c>
      <c r="BG858" s="219">
        <f>IF(N858="zákl. přenesená",J858,0)</f>
        <v>0</v>
      </c>
      <c r="BH858" s="219">
        <f>IF(N858="sníž. přenesená",J858,0)</f>
        <v>0</v>
      </c>
      <c r="BI858" s="219">
        <f>IF(N858="nulová",J858,0)</f>
        <v>0</v>
      </c>
      <c r="BJ858" s="20" t="s">
        <v>83</v>
      </c>
      <c r="BK858" s="219">
        <f>ROUND(I858*H858,2)</f>
        <v>0</v>
      </c>
      <c r="BL858" s="20" t="s">
        <v>266</v>
      </c>
      <c r="BM858" s="218" t="s">
        <v>937</v>
      </c>
    </row>
    <row r="859" s="2" customFormat="1">
      <c r="A859" s="41"/>
      <c r="B859" s="42"/>
      <c r="C859" s="43"/>
      <c r="D859" s="220" t="s">
        <v>155</v>
      </c>
      <c r="E859" s="43"/>
      <c r="F859" s="221" t="s">
        <v>938</v>
      </c>
      <c r="G859" s="43"/>
      <c r="H859" s="43"/>
      <c r="I859" s="222"/>
      <c r="J859" s="43"/>
      <c r="K859" s="43"/>
      <c r="L859" s="47"/>
      <c r="M859" s="223"/>
      <c r="N859" s="224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155</v>
      </c>
      <c r="AU859" s="20" t="s">
        <v>85</v>
      </c>
    </row>
    <row r="860" s="13" customFormat="1">
      <c r="A860" s="13"/>
      <c r="B860" s="225"/>
      <c r="C860" s="226"/>
      <c r="D860" s="227" t="s">
        <v>157</v>
      </c>
      <c r="E860" s="228" t="s">
        <v>19</v>
      </c>
      <c r="F860" s="229" t="s">
        <v>246</v>
      </c>
      <c r="G860" s="226"/>
      <c r="H860" s="228" t="s">
        <v>19</v>
      </c>
      <c r="I860" s="230"/>
      <c r="J860" s="226"/>
      <c r="K860" s="226"/>
      <c r="L860" s="231"/>
      <c r="M860" s="232"/>
      <c r="N860" s="233"/>
      <c r="O860" s="233"/>
      <c r="P860" s="233"/>
      <c r="Q860" s="233"/>
      <c r="R860" s="233"/>
      <c r="S860" s="233"/>
      <c r="T860" s="23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5" t="s">
        <v>157</v>
      </c>
      <c r="AU860" s="235" t="s">
        <v>85</v>
      </c>
      <c r="AV860" s="13" t="s">
        <v>83</v>
      </c>
      <c r="AW860" s="13" t="s">
        <v>37</v>
      </c>
      <c r="AX860" s="13" t="s">
        <v>75</v>
      </c>
      <c r="AY860" s="235" t="s">
        <v>146</v>
      </c>
    </row>
    <row r="861" s="14" customFormat="1">
      <c r="A861" s="14"/>
      <c r="B861" s="236"/>
      <c r="C861" s="237"/>
      <c r="D861" s="227" t="s">
        <v>157</v>
      </c>
      <c r="E861" s="238" t="s">
        <v>19</v>
      </c>
      <c r="F861" s="239" t="s">
        <v>793</v>
      </c>
      <c r="G861" s="237"/>
      <c r="H861" s="240">
        <v>2</v>
      </c>
      <c r="I861" s="241"/>
      <c r="J861" s="237"/>
      <c r="K861" s="237"/>
      <c r="L861" s="242"/>
      <c r="M861" s="243"/>
      <c r="N861" s="244"/>
      <c r="O861" s="244"/>
      <c r="P861" s="244"/>
      <c r="Q861" s="244"/>
      <c r="R861" s="244"/>
      <c r="S861" s="244"/>
      <c r="T861" s="24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6" t="s">
        <v>157</v>
      </c>
      <c r="AU861" s="246" t="s">
        <v>85</v>
      </c>
      <c r="AV861" s="14" t="s">
        <v>85</v>
      </c>
      <c r="AW861" s="14" t="s">
        <v>37</v>
      </c>
      <c r="AX861" s="14" t="s">
        <v>75</v>
      </c>
      <c r="AY861" s="246" t="s">
        <v>146</v>
      </c>
    </row>
    <row r="862" s="16" customFormat="1">
      <c r="A862" s="16"/>
      <c r="B862" s="258"/>
      <c r="C862" s="259"/>
      <c r="D862" s="227" t="s">
        <v>157</v>
      </c>
      <c r="E862" s="260" t="s">
        <v>19</v>
      </c>
      <c r="F862" s="261" t="s">
        <v>167</v>
      </c>
      <c r="G862" s="259"/>
      <c r="H862" s="262">
        <v>2</v>
      </c>
      <c r="I862" s="263"/>
      <c r="J862" s="259"/>
      <c r="K862" s="259"/>
      <c r="L862" s="264"/>
      <c r="M862" s="265"/>
      <c r="N862" s="266"/>
      <c r="O862" s="266"/>
      <c r="P862" s="266"/>
      <c r="Q862" s="266"/>
      <c r="R862" s="266"/>
      <c r="S862" s="266"/>
      <c r="T862" s="267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68" t="s">
        <v>157</v>
      </c>
      <c r="AU862" s="268" t="s">
        <v>85</v>
      </c>
      <c r="AV862" s="16" t="s">
        <v>153</v>
      </c>
      <c r="AW862" s="16" t="s">
        <v>37</v>
      </c>
      <c r="AX862" s="16" t="s">
        <v>83</v>
      </c>
      <c r="AY862" s="268" t="s">
        <v>146</v>
      </c>
    </row>
    <row r="863" s="2" customFormat="1" ht="16.5" customHeight="1">
      <c r="A863" s="41"/>
      <c r="B863" s="42"/>
      <c r="C863" s="207" t="s">
        <v>939</v>
      </c>
      <c r="D863" s="207" t="s">
        <v>148</v>
      </c>
      <c r="E863" s="208" t="s">
        <v>940</v>
      </c>
      <c r="F863" s="209" t="s">
        <v>941</v>
      </c>
      <c r="G863" s="210" t="s">
        <v>318</v>
      </c>
      <c r="H863" s="211">
        <v>70</v>
      </c>
      <c r="I863" s="212"/>
      <c r="J863" s="213">
        <f>ROUND(I863*H863,2)</f>
        <v>0</v>
      </c>
      <c r="K863" s="209" t="s">
        <v>152</v>
      </c>
      <c r="L863" s="47"/>
      <c r="M863" s="214" t="s">
        <v>19</v>
      </c>
      <c r="N863" s="215" t="s">
        <v>46</v>
      </c>
      <c r="O863" s="87"/>
      <c r="P863" s="216">
        <f>O863*H863</f>
        <v>0</v>
      </c>
      <c r="Q863" s="216">
        <v>0</v>
      </c>
      <c r="R863" s="216">
        <f>Q863*H863</f>
        <v>0</v>
      </c>
      <c r="S863" s="216">
        <v>0.0049699999999999996</v>
      </c>
      <c r="T863" s="217">
        <f>S863*H863</f>
        <v>0.34789999999999999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18" t="s">
        <v>266</v>
      </c>
      <c r="AT863" s="218" t="s">
        <v>148</v>
      </c>
      <c r="AU863" s="218" t="s">
        <v>85</v>
      </c>
      <c r="AY863" s="20" t="s">
        <v>146</v>
      </c>
      <c r="BE863" s="219">
        <f>IF(N863="základní",J863,0)</f>
        <v>0</v>
      </c>
      <c r="BF863" s="219">
        <f>IF(N863="snížená",J863,0)</f>
        <v>0</v>
      </c>
      <c r="BG863" s="219">
        <f>IF(N863="zákl. přenesená",J863,0)</f>
        <v>0</v>
      </c>
      <c r="BH863" s="219">
        <f>IF(N863="sníž. přenesená",J863,0)</f>
        <v>0</v>
      </c>
      <c r="BI863" s="219">
        <f>IF(N863="nulová",J863,0)</f>
        <v>0</v>
      </c>
      <c r="BJ863" s="20" t="s">
        <v>83</v>
      </c>
      <c r="BK863" s="219">
        <f>ROUND(I863*H863,2)</f>
        <v>0</v>
      </c>
      <c r="BL863" s="20" t="s">
        <v>266</v>
      </c>
      <c r="BM863" s="218" t="s">
        <v>942</v>
      </c>
    </row>
    <row r="864" s="2" customFormat="1">
      <c r="A864" s="41"/>
      <c r="B864" s="42"/>
      <c r="C864" s="43"/>
      <c r="D864" s="220" t="s">
        <v>155</v>
      </c>
      <c r="E864" s="43"/>
      <c r="F864" s="221" t="s">
        <v>943</v>
      </c>
      <c r="G864" s="43"/>
      <c r="H864" s="43"/>
      <c r="I864" s="222"/>
      <c r="J864" s="43"/>
      <c r="K864" s="43"/>
      <c r="L864" s="47"/>
      <c r="M864" s="223"/>
      <c r="N864" s="224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155</v>
      </c>
      <c r="AU864" s="20" t="s">
        <v>85</v>
      </c>
    </row>
    <row r="865" s="2" customFormat="1" ht="21.75" customHeight="1">
      <c r="A865" s="41"/>
      <c r="B865" s="42"/>
      <c r="C865" s="207" t="s">
        <v>944</v>
      </c>
      <c r="D865" s="207" t="s">
        <v>148</v>
      </c>
      <c r="E865" s="208" t="s">
        <v>945</v>
      </c>
      <c r="F865" s="209" t="s">
        <v>946</v>
      </c>
      <c r="G865" s="210" t="s">
        <v>318</v>
      </c>
      <c r="H865" s="211">
        <v>40</v>
      </c>
      <c r="I865" s="212"/>
      <c r="J865" s="213">
        <f>ROUND(I865*H865,2)</f>
        <v>0</v>
      </c>
      <c r="K865" s="209" t="s">
        <v>152</v>
      </c>
      <c r="L865" s="47"/>
      <c r="M865" s="214" t="s">
        <v>19</v>
      </c>
      <c r="N865" s="215" t="s">
        <v>46</v>
      </c>
      <c r="O865" s="87"/>
      <c r="P865" s="216">
        <f>O865*H865</f>
        <v>0</v>
      </c>
      <c r="Q865" s="216">
        <v>0.00084000000000000003</v>
      </c>
      <c r="R865" s="216">
        <f>Q865*H865</f>
        <v>0.033600000000000005</v>
      </c>
      <c r="S865" s="216">
        <v>0</v>
      </c>
      <c r="T865" s="217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8" t="s">
        <v>266</v>
      </c>
      <c r="AT865" s="218" t="s">
        <v>148</v>
      </c>
      <c r="AU865" s="218" t="s">
        <v>85</v>
      </c>
      <c r="AY865" s="20" t="s">
        <v>146</v>
      </c>
      <c r="BE865" s="219">
        <f>IF(N865="základní",J865,0)</f>
        <v>0</v>
      </c>
      <c r="BF865" s="219">
        <f>IF(N865="snížená",J865,0)</f>
        <v>0</v>
      </c>
      <c r="BG865" s="219">
        <f>IF(N865="zákl. přenesená",J865,0)</f>
        <v>0</v>
      </c>
      <c r="BH865" s="219">
        <f>IF(N865="sníž. přenesená",J865,0)</f>
        <v>0</v>
      </c>
      <c r="BI865" s="219">
        <f>IF(N865="nulová",J865,0)</f>
        <v>0</v>
      </c>
      <c r="BJ865" s="20" t="s">
        <v>83</v>
      </c>
      <c r="BK865" s="219">
        <f>ROUND(I865*H865,2)</f>
        <v>0</v>
      </c>
      <c r="BL865" s="20" t="s">
        <v>266</v>
      </c>
      <c r="BM865" s="218" t="s">
        <v>947</v>
      </c>
    </row>
    <row r="866" s="2" customFormat="1">
      <c r="A866" s="41"/>
      <c r="B866" s="42"/>
      <c r="C866" s="43"/>
      <c r="D866" s="220" t="s">
        <v>155</v>
      </c>
      <c r="E866" s="43"/>
      <c r="F866" s="221" t="s">
        <v>948</v>
      </c>
      <c r="G866" s="43"/>
      <c r="H866" s="43"/>
      <c r="I866" s="222"/>
      <c r="J866" s="43"/>
      <c r="K866" s="43"/>
      <c r="L866" s="47"/>
      <c r="M866" s="223"/>
      <c r="N866" s="224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155</v>
      </c>
      <c r="AU866" s="20" t="s">
        <v>85</v>
      </c>
    </row>
    <row r="867" s="2" customFormat="1" ht="21.75" customHeight="1">
      <c r="A867" s="41"/>
      <c r="B867" s="42"/>
      <c r="C867" s="207" t="s">
        <v>949</v>
      </c>
      <c r="D867" s="207" t="s">
        <v>148</v>
      </c>
      <c r="E867" s="208" t="s">
        <v>950</v>
      </c>
      <c r="F867" s="209" t="s">
        <v>951</v>
      </c>
      <c r="G867" s="210" t="s">
        <v>318</v>
      </c>
      <c r="H867" s="211">
        <v>50</v>
      </c>
      <c r="I867" s="212"/>
      <c r="J867" s="213">
        <f>ROUND(I867*H867,2)</f>
        <v>0</v>
      </c>
      <c r="K867" s="209" t="s">
        <v>152</v>
      </c>
      <c r="L867" s="47"/>
      <c r="M867" s="214" t="s">
        <v>19</v>
      </c>
      <c r="N867" s="215" t="s">
        <v>46</v>
      </c>
      <c r="O867" s="87"/>
      <c r="P867" s="216">
        <f>O867*H867</f>
        <v>0</v>
      </c>
      <c r="Q867" s="216">
        <v>0.00116</v>
      </c>
      <c r="R867" s="216">
        <f>Q867*H867</f>
        <v>0.058000000000000003</v>
      </c>
      <c r="S867" s="216">
        <v>0</v>
      </c>
      <c r="T867" s="217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18" t="s">
        <v>266</v>
      </c>
      <c r="AT867" s="218" t="s">
        <v>148</v>
      </c>
      <c r="AU867" s="218" t="s">
        <v>85</v>
      </c>
      <c r="AY867" s="20" t="s">
        <v>146</v>
      </c>
      <c r="BE867" s="219">
        <f>IF(N867="základní",J867,0)</f>
        <v>0</v>
      </c>
      <c r="BF867" s="219">
        <f>IF(N867="snížená",J867,0)</f>
        <v>0</v>
      </c>
      <c r="BG867" s="219">
        <f>IF(N867="zákl. přenesená",J867,0)</f>
        <v>0</v>
      </c>
      <c r="BH867" s="219">
        <f>IF(N867="sníž. přenesená",J867,0)</f>
        <v>0</v>
      </c>
      <c r="BI867" s="219">
        <f>IF(N867="nulová",J867,0)</f>
        <v>0</v>
      </c>
      <c r="BJ867" s="20" t="s">
        <v>83</v>
      </c>
      <c r="BK867" s="219">
        <f>ROUND(I867*H867,2)</f>
        <v>0</v>
      </c>
      <c r="BL867" s="20" t="s">
        <v>266</v>
      </c>
      <c r="BM867" s="218" t="s">
        <v>952</v>
      </c>
    </row>
    <row r="868" s="2" customFormat="1">
      <c r="A868" s="41"/>
      <c r="B868" s="42"/>
      <c r="C868" s="43"/>
      <c r="D868" s="220" t="s">
        <v>155</v>
      </c>
      <c r="E868" s="43"/>
      <c r="F868" s="221" t="s">
        <v>953</v>
      </c>
      <c r="G868" s="43"/>
      <c r="H868" s="43"/>
      <c r="I868" s="222"/>
      <c r="J868" s="43"/>
      <c r="K868" s="43"/>
      <c r="L868" s="47"/>
      <c r="M868" s="223"/>
      <c r="N868" s="224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155</v>
      </c>
      <c r="AU868" s="20" t="s">
        <v>85</v>
      </c>
    </row>
    <row r="869" s="2" customFormat="1" ht="21.75" customHeight="1">
      <c r="A869" s="41"/>
      <c r="B869" s="42"/>
      <c r="C869" s="207" t="s">
        <v>954</v>
      </c>
      <c r="D869" s="207" t="s">
        <v>148</v>
      </c>
      <c r="E869" s="208" t="s">
        <v>955</v>
      </c>
      <c r="F869" s="209" t="s">
        <v>956</v>
      </c>
      <c r="G869" s="210" t="s">
        <v>318</v>
      </c>
      <c r="H869" s="211">
        <v>14</v>
      </c>
      <c r="I869" s="212"/>
      <c r="J869" s="213">
        <f>ROUND(I869*H869,2)</f>
        <v>0</v>
      </c>
      <c r="K869" s="209" t="s">
        <v>152</v>
      </c>
      <c r="L869" s="47"/>
      <c r="M869" s="214" t="s">
        <v>19</v>
      </c>
      <c r="N869" s="215" t="s">
        <v>46</v>
      </c>
      <c r="O869" s="87"/>
      <c r="P869" s="216">
        <f>O869*H869</f>
        <v>0</v>
      </c>
      <c r="Q869" s="216">
        <v>0.0014400000000000001</v>
      </c>
      <c r="R869" s="216">
        <f>Q869*H869</f>
        <v>0.020160000000000001</v>
      </c>
      <c r="S869" s="216">
        <v>0</v>
      </c>
      <c r="T869" s="217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8" t="s">
        <v>266</v>
      </c>
      <c r="AT869" s="218" t="s">
        <v>148</v>
      </c>
      <c r="AU869" s="218" t="s">
        <v>85</v>
      </c>
      <c r="AY869" s="20" t="s">
        <v>146</v>
      </c>
      <c r="BE869" s="219">
        <f>IF(N869="základní",J869,0)</f>
        <v>0</v>
      </c>
      <c r="BF869" s="219">
        <f>IF(N869="snížená",J869,0)</f>
        <v>0</v>
      </c>
      <c r="BG869" s="219">
        <f>IF(N869="zákl. přenesená",J869,0)</f>
        <v>0</v>
      </c>
      <c r="BH869" s="219">
        <f>IF(N869="sníž. přenesená",J869,0)</f>
        <v>0</v>
      </c>
      <c r="BI869" s="219">
        <f>IF(N869="nulová",J869,0)</f>
        <v>0</v>
      </c>
      <c r="BJ869" s="20" t="s">
        <v>83</v>
      </c>
      <c r="BK869" s="219">
        <f>ROUND(I869*H869,2)</f>
        <v>0</v>
      </c>
      <c r="BL869" s="20" t="s">
        <v>266</v>
      </c>
      <c r="BM869" s="218" t="s">
        <v>957</v>
      </c>
    </row>
    <row r="870" s="2" customFormat="1">
      <c r="A870" s="41"/>
      <c r="B870" s="42"/>
      <c r="C870" s="43"/>
      <c r="D870" s="220" t="s">
        <v>155</v>
      </c>
      <c r="E870" s="43"/>
      <c r="F870" s="221" t="s">
        <v>958</v>
      </c>
      <c r="G870" s="43"/>
      <c r="H870" s="43"/>
      <c r="I870" s="222"/>
      <c r="J870" s="43"/>
      <c r="K870" s="43"/>
      <c r="L870" s="47"/>
      <c r="M870" s="223"/>
      <c r="N870" s="224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155</v>
      </c>
      <c r="AU870" s="20" t="s">
        <v>85</v>
      </c>
    </row>
    <row r="871" s="2" customFormat="1" ht="16.5" customHeight="1">
      <c r="A871" s="41"/>
      <c r="B871" s="42"/>
      <c r="C871" s="207" t="s">
        <v>959</v>
      </c>
      <c r="D871" s="207" t="s">
        <v>148</v>
      </c>
      <c r="E871" s="208" t="s">
        <v>960</v>
      </c>
      <c r="F871" s="209" t="s">
        <v>961</v>
      </c>
      <c r="G871" s="210" t="s">
        <v>256</v>
      </c>
      <c r="H871" s="211">
        <v>1</v>
      </c>
      <c r="I871" s="212"/>
      <c r="J871" s="213">
        <f>ROUND(I871*H871,2)</f>
        <v>0</v>
      </c>
      <c r="K871" s="209" t="s">
        <v>152</v>
      </c>
      <c r="L871" s="47"/>
      <c r="M871" s="214" t="s">
        <v>19</v>
      </c>
      <c r="N871" s="215" t="s">
        <v>46</v>
      </c>
      <c r="O871" s="87"/>
      <c r="P871" s="216">
        <f>O871*H871</f>
        <v>0</v>
      </c>
      <c r="Q871" s="216">
        <v>0.00022000000000000001</v>
      </c>
      <c r="R871" s="216">
        <f>Q871*H871</f>
        <v>0.00022000000000000001</v>
      </c>
      <c r="S871" s="216">
        <v>0</v>
      </c>
      <c r="T871" s="217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18" t="s">
        <v>266</v>
      </c>
      <c r="AT871" s="218" t="s">
        <v>148</v>
      </c>
      <c r="AU871" s="218" t="s">
        <v>85</v>
      </c>
      <c r="AY871" s="20" t="s">
        <v>146</v>
      </c>
      <c r="BE871" s="219">
        <f>IF(N871="základní",J871,0)</f>
        <v>0</v>
      </c>
      <c r="BF871" s="219">
        <f>IF(N871="snížená",J871,0)</f>
        <v>0</v>
      </c>
      <c r="BG871" s="219">
        <f>IF(N871="zákl. přenesená",J871,0)</f>
        <v>0</v>
      </c>
      <c r="BH871" s="219">
        <f>IF(N871="sníž. přenesená",J871,0)</f>
        <v>0</v>
      </c>
      <c r="BI871" s="219">
        <f>IF(N871="nulová",J871,0)</f>
        <v>0</v>
      </c>
      <c r="BJ871" s="20" t="s">
        <v>83</v>
      </c>
      <c r="BK871" s="219">
        <f>ROUND(I871*H871,2)</f>
        <v>0</v>
      </c>
      <c r="BL871" s="20" t="s">
        <v>266</v>
      </c>
      <c r="BM871" s="218" t="s">
        <v>962</v>
      </c>
    </row>
    <row r="872" s="2" customFormat="1">
      <c r="A872" s="41"/>
      <c r="B872" s="42"/>
      <c r="C872" s="43"/>
      <c r="D872" s="220" t="s">
        <v>155</v>
      </c>
      <c r="E872" s="43"/>
      <c r="F872" s="221" t="s">
        <v>963</v>
      </c>
      <c r="G872" s="43"/>
      <c r="H872" s="43"/>
      <c r="I872" s="222"/>
      <c r="J872" s="43"/>
      <c r="K872" s="43"/>
      <c r="L872" s="47"/>
      <c r="M872" s="223"/>
      <c r="N872" s="224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155</v>
      </c>
      <c r="AU872" s="20" t="s">
        <v>85</v>
      </c>
    </row>
    <row r="873" s="2" customFormat="1" ht="16.5" customHeight="1">
      <c r="A873" s="41"/>
      <c r="B873" s="42"/>
      <c r="C873" s="207" t="s">
        <v>964</v>
      </c>
      <c r="D873" s="207" t="s">
        <v>148</v>
      </c>
      <c r="E873" s="208" t="s">
        <v>965</v>
      </c>
      <c r="F873" s="209" t="s">
        <v>966</v>
      </c>
      <c r="G873" s="210" t="s">
        <v>256</v>
      </c>
      <c r="H873" s="211">
        <v>1</v>
      </c>
      <c r="I873" s="212"/>
      <c r="J873" s="213">
        <f>ROUND(I873*H873,2)</f>
        <v>0</v>
      </c>
      <c r="K873" s="209" t="s">
        <v>152</v>
      </c>
      <c r="L873" s="47"/>
      <c r="M873" s="214" t="s">
        <v>19</v>
      </c>
      <c r="N873" s="215" t="s">
        <v>46</v>
      </c>
      <c r="O873" s="87"/>
      <c r="P873" s="216">
        <f>O873*H873</f>
        <v>0</v>
      </c>
      <c r="Q873" s="216">
        <v>0.00050000000000000001</v>
      </c>
      <c r="R873" s="216">
        <f>Q873*H873</f>
        <v>0.00050000000000000001</v>
      </c>
      <c r="S873" s="216">
        <v>0</v>
      </c>
      <c r="T873" s="217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8" t="s">
        <v>266</v>
      </c>
      <c r="AT873" s="218" t="s">
        <v>148</v>
      </c>
      <c r="AU873" s="218" t="s">
        <v>85</v>
      </c>
      <c r="AY873" s="20" t="s">
        <v>146</v>
      </c>
      <c r="BE873" s="219">
        <f>IF(N873="základní",J873,0)</f>
        <v>0</v>
      </c>
      <c r="BF873" s="219">
        <f>IF(N873="snížená",J873,0)</f>
        <v>0</v>
      </c>
      <c r="BG873" s="219">
        <f>IF(N873="zákl. přenesená",J873,0)</f>
        <v>0</v>
      </c>
      <c r="BH873" s="219">
        <f>IF(N873="sníž. přenesená",J873,0)</f>
        <v>0</v>
      </c>
      <c r="BI873" s="219">
        <f>IF(N873="nulová",J873,0)</f>
        <v>0</v>
      </c>
      <c r="BJ873" s="20" t="s">
        <v>83</v>
      </c>
      <c r="BK873" s="219">
        <f>ROUND(I873*H873,2)</f>
        <v>0</v>
      </c>
      <c r="BL873" s="20" t="s">
        <v>266</v>
      </c>
      <c r="BM873" s="218" t="s">
        <v>967</v>
      </c>
    </row>
    <row r="874" s="2" customFormat="1">
      <c r="A874" s="41"/>
      <c r="B874" s="42"/>
      <c r="C874" s="43"/>
      <c r="D874" s="220" t="s">
        <v>155</v>
      </c>
      <c r="E874" s="43"/>
      <c r="F874" s="221" t="s">
        <v>968</v>
      </c>
      <c r="G874" s="43"/>
      <c r="H874" s="43"/>
      <c r="I874" s="222"/>
      <c r="J874" s="43"/>
      <c r="K874" s="43"/>
      <c r="L874" s="47"/>
      <c r="M874" s="223"/>
      <c r="N874" s="224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155</v>
      </c>
      <c r="AU874" s="20" t="s">
        <v>85</v>
      </c>
    </row>
    <row r="875" s="2" customFormat="1" ht="16.5" customHeight="1">
      <c r="A875" s="41"/>
      <c r="B875" s="42"/>
      <c r="C875" s="207" t="s">
        <v>969</v>
      </c>
      <c r="D875" s="207" t="s">
        <v>148</v>
      </c>
      <c r="E875" s="208" t="s">
        <v>970</v>
      </c>
      <c r="F875" s="209" t="s">
        <v>971</v>
      </c>
      <c r="G875" s="210" t="s">
        <v>256</v>
      </c>
      <c r="H875" s="211">
        <v>1</v>
      </c>
      <c r="I875" s="212"/>
      <c r="J875" s="213">
        <f>ROUND(I875*H875,2)</f>
        <v>0</v>
      </c>
      <c r="K875" s="209" t="s">
        <v>152</v>
      </c>
      <c r="L875" s="47"/>
      <c r="M875" s="214" t="s">
        <v>19</v>
      </c>
      <c r="N875" s="215" t="s">
        <v>46</v>
      </c>
      <c r="O875" s="87"/>
      <c r="P875" s="216">
        <f>O875*H875</f>
        <v>0</v>
      </c>
      <c r="Q875" s="216">
        <v>0.00051999999999999995</v>
      </c>
      <c r="R875" s="216">
        <f>Q875*H875</f>
        <v>0.00051999999999999995</v>
      </c>
      <c r="S875" s="216">
        <v>0</v>
      </c>
      <c r="T875" s="217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18" t="s">
        <v>266</v>
      </c>
      <c r="AT875" s="218" t="s">
        <v>148</v>
      </c>
      <c r="AU875" s="218" t="s">
        <v>85</v>
      </c>
      <c r="AY875" s="20" t="s">
        <v>146</v>
      </c>
      <c r="BE875" s="219">
        <f>IF(N875="základní",J875,0)</f>
        <v>0</v>
      </c>
      <c r="BF875" s="219">
        <f>IF(N875="snížená",J875,0)</f>
        <v>0</v>
      </c>
      <c r="BG875" s="219">
        <f>IF(N875="zákl. přenesená",J875,0)</f>
        <v>0</v>
      </c>
      <c r="BH875" s="219">
        <f>IF(N875="sníž. přenesená",J875,0)</f>
        <v>0</v>
      </c>
      <c r="BI875" s="219">
        <f>IF(N875="nulová",J875,0)</f>
        <v>0</v>
      </c>
      <c r="BJ875" s="20" t="s">
        <v>83</v>
      </c>
      <c r="BK875" s="219">
        <f>ROUND(I875*H875,2)</f>
        <v>0</v>
      </c>
      <c r="BL875" s="20" t="s">
        <v>266</v>
      </c>
      <c r="BM875" s="218" t="s">
        <v>972</v>
      </c>
    </row>
    <row r="876" s="2" customFormat="1">
      <c r="A876" s="41"/>
      <c r="B876" s="42"/>
      <c r="C876" s="43"/>
      <c r="D876" s="220" t="s">
        <v>155</v>
      </c>
      <c r="E876" s="43"/>
      <c r="F876" s="221" t="s">
        <v>973</v>
      </c>
      <c r="G876" s="43"/>
      <c r="H876" s="43"/>
      <c r="I876" s="222"/>
      <c r="J876" s="43"/>
      <c r="K876" s="43"/>
      <c r="L876" s="47"/>
      <c r="M876" s="223"/>
      <c r="N876" s="224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155</v>
      </c>
      <c r="AU876" s="20" t="s">
        <v>85</v>
      </c>
    </row>
    <row r="877" s="2" customFormat="1" ht="16.5" customHeight="1">
      <c r="A877" s="41"/>
      <c r="B877" s="42"/>
      <c r="C877" s="207" t="s">
        <v>974</v>
      </c>
      <c r="D877" s="207" t="s">
        <v>148</v>
      </c>
      <c r="E877" s="208" t="s">
        <v>975</v>
      </c>
      <c r="F877" s="209" t="s">
        <v>976</v>
      </c>
      <c r="G877" s="210" t="s">
        <v>256</v>
      </c>
      <c r="H877" s="211">
        <v>1</v>
      </c>
      <c r="I877" s="212"/>
      <c r="J877" s="213">
        <f>ROUND(I877*H877,2)</f>
        <v>0</v>
      </c>
      <c r="K877" s="209" t="s">
        <v>152</v>
      </c>
      <c r="L877" s="47"/>
      <c r="M877" s="214" t="s">
        <v>19</v>
      </c>
      <c r="N877" s="215" t="s">
        <v>46</v>
      </c>
      <c r="O877" s="87"/>
      <c r="P877" s="216">
        <f>O877*H877</f>
        <v>0</v>
      </c>
      <c r="Q877" s="216">
        <v>0.00040999999999999999</v>
      </c>
      <c r="R877" s="216">
        <f>Q877*H877</f>
        <v>0.00040999999999999999</v>
      </c>
      <c r="S877" s="216">
        <v>0</v>
      </c>
      <c r="T877" s="217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8" t="s">
        <v>266</v>
      </c>
      <c r="AT877" s="218" t="s">
        <v>148</v>
      </c>
      <c r="AU877" s="218" t="s">
        <v>85</v>
      </c>
      <c r="AY877" s="20" t="s">
        <v>146</v>
      </c>
      <c r="BE877" s="219">
        <f>IF(N877="základní",J877,0)</f>
        <v>0</v>
      </c>
      <c r="BF877" s="219">
        <f>IF(N877="snížená",J877,0)</f>
        <v>0</v>
      </c>
      <c r="BG877" s="219">
        <f>IF(N877="zákl. přenesená",J877,0)</f>
        <v>0</v>
      </c>
      <c r="BH877" s="219">
        <f>IF(N877="sníž. přenesená",J877,0)</f>
        <v>0</v>
      </c>
      <c r="BI877" s="219">
        <f>IF(N877="nulová",J877,0)</f>
        <v>0</v>
      </c>
      <c r="BJ877" s="20" t="s">
        <v>83</v>
      </c>
      <c r="BK877" s="219">
        <f>ROUND(I877*H877,2)</f>
        <v>0</v>
      </c>
      <c r="BL877" s="20" t="s">
        <v>266</v>
      </c>
      <c r="BM877" s="218" t="s">
        <v>977</v>
      </c>
    </row>
    <row r="878" s="2" customFormat="1">
      <c r="A878" s="41"/>
      <c r="B878" s="42"/>
      <c r="C878" s="43"/>
      <c r="D878" s="220" t="s">
        <v>155</v>
      </c>
      <c r="E878" s="43"/>
      <c r="F878" s="221" t="s">
        <v>978</v>
      </c>
      <c r="G878" s="43"/>
      <c r="H878" s="43"/>
      <c r="I878" s="222"/>
      <c r="J878" s="43"/>
      <c r="K878" s="43"/>
      <c r="L878" s="47"/>
      <c r="M878" s="223"/>
      <c r="N878" s="224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155</v>
      </c>
      <c r="AU878" s="20" t="s">
        <v>85</v>
      </c>
    </row>
    <row r="879" s="2" customFormat="1" ht="16.5" customHeight="1">
      <c r="A879" s="41"/>
      <c r="B879" s="42"/>
      <c r="C879" s="207" t="s">
        <v>979</v>
      </c>
      <c r="D879" s="207" t="s">
        <v>148</v>
      </c>
      <c r="E879" s="208" t="s">
        <v>980</v>
      </c>
      <c r="F879" s="209" t="s">
        <v>981</v>
      </c>
      <c r="G879" s="210" t="s">
        <v>256</v>
      </c>
      <c r="H879" s="211">
        <v>1</v>
      </c>
      <c r="I879" s="212"/>
      <c r="J879" s="213">
        <f>ROUND(I879*H879,2)</f>
        <v>0</v>
      </c>
      <c r="K879" s="209" t="s">
        <v>152</v>
      </c>
      <c r="L879" s="47"/>
      <c r="M879" s="214" t="s">
        <v>19</v>
      </c>
      <c r="N879" s="215" t="s">
        <v>46</v>
      </c>
      <c r="O879" s="87"/>
      <c r="P879" s="216">
        <f>O879*H879</f>
        <v>0</v>
      </c>
      <c r="Q879" s="216">
        <v>0.0010200000000000001</v>
      </c>
      <c r="R879" s="216">
        <f>Q879*H879</f>
        <v>0.0010200000000000001</v>
      </c>
      <c r="S879" s="216">
        <v>0</v>
      </c>
      <c r="T879" s="217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8" t="s">
        <v>266</v>
      </c>
      <c r="AT879" s="218" t="s">
        <v>148</v>
      </c>
      <c r="AU879" s="218" t="s">
        <v>85</v>
      </c>
      <c r="AY879" s="20" t="s">
        <v>146</v>
      </c>
      <c r="BE879" s="219">
        <f>IF(N879="základní",J879,0)</f>
        <v>0</v>
      </c>
      <c r="BF879" s="219">
        <f>IF(N879="snížená",J879,0)</f>
        <v>0</v>
      </c>
      <c r="BG879" s="219">
        <f>IF(N879="zákl. přenesená",J879,0)</f>
        <v>0</v>
      </c>
      <c r="BH879" s="219">
        <f>IF(N879="sníž. přenesená",J879,0)</f>
        <v>0</v>
      </c>
      <c r="BI879" s="219">
        <f>IF(N879="nulová",J879,0)</f>
        <v>0</v>
      </c>
      <c r="BJ879" s="20" t="s">
        <v>83</v>
      </c>
      <c r="BK879" s="219">
        <f>ROUND(I879*H879,2)</f>
        <v>0</v>
      </c>
      <c r="BL879" s="20" t="s">
        <v>266</v>
      </c>
      <c r="BM879" s="218" t="s">
        <v>982</v>
      </c>
    </row>
    <row r="880" s="2" customFormat="1">
      <c r="A880" s="41"/>
      <c r="B880" s="42"/>
      <c r="C880" s="43"/>
      <c r="D880" s="220" t="s">
        <v>155</v>
      </c>
      <c r="E880" s="43"/>
      <c r="F880" s="221" t="s">
        <v>983</v>
      </c>
      <c r="G880" s="43"/>
      <c r="H880" s="43"/>
      <c r="I880" s="222"/>
      <c r="J880" s="43"/>
      <c r="K880" s="43"/>
      <c r="L880" s="47"/>
      <c r="M880" s="223"/>
      <c r="N880" s="224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155</v>
      </c>
      <c r="AU880" s="20" t="s">
        <v>85</v>
      </c>
    </row>
    <row r="881" s="2" customFormat="1" ht="16.5" customHeight="1">
      <c r="A881" s="41"/>
      <c r="B881" s="42"/>
      <c r="C881" s="207" t="s">
        <v>984</v>
      </c>
      <c r="D881" s="207" t="s">
        <v>148</v>
      </c>
      <c r="E881" s="208" t="s">
        <v>985</v>
      </c>
      <c r="F881" s="209" t="s">
        <v>986</v>
      </c>
      <c r="G881" s="210" t="s">
        <v>256</v>
      </c>
      <c r="H881" s="211">
        <v>1</v>
      </c>
      <c r="I881" s="212"/>
      <c r="J881" s="213">
        <f>ROUND(I881*H881,2)</f>
        <v>0</v>
      </c>
      <c r="K881" s="209" t="s">
        <v>152</v>
      </c>
      <c r="L881" s="47"/>
      <c r="M881" s="214" t="s">
        <v>19</v>
      </c>
      <c r="N881" s="215" t="s">
        <v>46</v>
      </c>
      <c r="O881" s="87"/>
      <c r="P881" s="216">
        <f>O881*H881</f>
        <v>0</v>
      </c>
      <c r="Q881" s="216">
        <v>0.0010100000000000001</v>
      </c>
      <c r="R881" s="216">
        <f>Q881*H881</f>
        <v>0.0010100000000000001</v>
      </c>
      <c r="S881" s="216">
        <v>0</v>
      </c>
      <c r="T881" s="217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18" t="s">
        <v>266</v>
      </c>
      <c r="AT881" s="218" t="s">
        <v>148</v>
      </c>
      <c r="AU881" s="218" t="s">
        <v>85</v>
      </c>
      <c r="AY881" s="20" t="s">
        <v>146</v>
      </c>
      <c r="BE881" s="219">
        <f>IF(N881="základní",J881,0)</f>
        <v>0</v>
      </c>
      <c r="BF881" s="219">
        <f>IF(N881="snížená",J881,0)</f>
        <v>0</v>
      </c>
      <c r="BG881" s="219">
        <f>IF(N881="zákl. přenesená",J881,0)</f>
        <v>0</v>
      </c>
      <c r="BH881" s="219">
        <f>IF(N881="sníž. přenesená",J881,0)</f>
        <v>0</v>
      </c>
      <c r="BI881" s="219">
        <f>IF(N881="nulová",J881,0)</f>
        <v>0</v>
      </c>
      <c r="BJ881" s="20" t="s">
        <v>83</v>
      </c>
      <c r="BK881" s="219">
        <f>ROUND(I881*H881,2)</f>
        <v>0</v>
      </c>
      <c r="BL881" s="20" t="s">
        <v>266</v>
      </c>
      <c r="BM881" s="218" t="s">
        <v>987</v>
      </c>
    </row>
    <row r="882" s="2" customFormat="1">
      <c r="A882" s="41"/>
      <c r="B882" s="42"/>
      <c r="C882" s="43"/>
      <c r="D882" s="220" t="s">
        <v>155</v>
      </c>
      <c r="E882" s="43"/>
      <c r="F882" s="221" t="s">
        <v>988</v>
      </c>
      <c r="G882" s="43"/>
      <c r="H882" s="43"/>
      <c r="I882" s="222"/>
      <c r="J882" s="43"/>
      <c r="K882" s="43"/>
      <c r="L882" s="47"/>
      <c r="M882" s="223"/>
      <c r="N882" s="224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155</v>
      </c>
      <c r="AU882" s="20" t="s">
        <v>85</v>
      </c>
    </row>
    <row r="883" s="13" customFormat="1">
      <c r="A883" s="13"/>
      <c r="B883" s="225"/>
      <c r="C883" s="226"/>
      <c r="D883" s="227" t="s">
        <v>157</v>
      </c>
      <c r="E883" s="228" t="s">
        <v>19</v>
      </c>
      <c r="F883" s="229" t="s">
        <v>246</v>
      </c>
      <c r="G883" s="226"/>
      <c r="H883" s="228" t="s">
        <v>19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157</v>
      </c>
      <c r="AU883" s="235" t="s">
        <v>85</v>
      </c>
      <c r="AV883" s="13" t="s">
        <v>83</v>
      </c>
      <c r="AW883" s="13" t="s">
        <v>37</v>
      </c>
      <c r="AX883" s="13" t="s">
        <v>75</v>
      </c>
      <c r="AY883" s="235" t="s">
        <v>146</v>
      </c>
    </row>
    <row r="884" s="14" customFormat="1">
      <c r="A884" s="14"/>
      <c r="B884" s="236"/>
      <c r="C884" s="237"/>
      <c r="D884" s="227" t="s">
        <v>157</v>
      </c>
      <c r="E884" s="238" t="s">
        <v>19</v>
      </c>
      <c r="F884" s="239" t="s">
        <v>83</v>
      </c>
      <c r="G884" s="237"/>
      <c r="H884" s="240">
        <v>1</v>
      </c>
      <c r="I884" s="241"/>
      <c r="J884" s="237"/>
      <c r="K884" s="237"/>
      <c r="L884" s="242"/>
      <c r="M884" s="243"/>
      <c r="N884" s="244"/>
      <c r="O884" s="244"/>
      <c r="P884" s="244"/>
      <c r="Q884" s="244"/>
      <c r="R884" s="244"/>
      <c r="S884" s="244"/>
      <c r="T884" s="245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6" t="s">
        <v>157</v>
      </c>
      <c r="AU884" s="246" t="s">
        <v>85</v>
      </c>
      <c r="AV884" s="14" t="s">
        <v>85</v>
      </c>
      <c r="AW884" s="14" t="s">
        <v>37</v>
      </c>
      <c r="AX884" s="14" t="s">
        <v>75</v>
      </c>
      <c r="AY884" s="246" t="s">
        <v>146</v>
      </c>
    </row>
    <row r="885" s="16" customFormat="1">
      <c r="A885" s="16"/>
      <c r="B885" s="258"/>
      <c r="C885" s="259"/>
      <c r="D885" s="227" t="s">
        <v>157</v>
      </c>
      <c r="E885" s="260" t="s">
        <v>19</v>
      </c>
      <c r="F885" s="261" t="s">
        <v>167</v>
      </c>
      <c r="G885" s="259"/>
      <c r="H885" s="262">
        <v>1</v>
      </c>
      <c r="I885" s="263"/>
      <c r="J885" s="259"/>
      <c r="K885" s="259"/>
      <c r="L885" s="264"/>
      <c r="M885" s="265"/>
      <c r="N885" s="266"/>
      <c r="O885" s="266"/>
      <c r="P885" s="266"/>
      <c r="Q885" s="266"/>
      <c r="R885" s="266"/>
      <c r="S885" s="266"/>
      <c r="T885" s="267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T885" s="268" t="s">
        <v>157</v>
      </c>
      <c r="AU885" s="268" t="s">
        <v>85</v>
      </c>
      <c r="AV885" s="16" t="s">
        <v>153</v>
      </c>
      <c r="AW885" s="16" t="s">
        <v>37</v>
      </c>
      <c r="AX885" s="16" t="s">
        <v>83</v>
      </c>
      <c r="AY885" s="268" t="s">
        <v>146</v>
      </c>
    </row>
    <row r="886" s="2" customFormat="1" ht="16.5" customHeight="1">
      <c r="A886" s="41"/>
      <c r="B886" s="42"/>
      <c r="C886" s="207" t="s">
        <v>989</v>
      </c>
      <c r="D886" s="207" t="s">
        <v>148</v>
      </c>
      <c r="E886" s="208" t="s">
        <v>990</v>
      </c>
      <c r="F886" s="209" t="s">
        <v>991</v>
      </c>
      <c r="G886" s="210" t="s">
        <v>256</v>
      </c>
      <c r="H886" s="211">
        <v>1</v>
      </c>
      <c r="I886" s="212"/>
      <c r="J886" s="213">
        <f>ROUND(I886*H886,2)</f>
        <v>0</v>
      </c>
      <c r="K886" s="209" t="s">
        <v>152</v>
      </c>
      <c r="L886" s="47"/>
      <c r="M886" s="214" t="s">
        <v>19</v>
      </c>
      <c r="N886" s="215" t="s">
        <v>46</v>
      </c>
      <c r="O886" s="87"/>
      <c r="P886" s="216">
        <f>O886*H886</f>
        <v>0</v>
      </c>
      <c r="Q886" s="216">
        <v>0.00021000000000000001</v>
      </c>
      <c r="R886" s="216">
        <f>Q886*H886</f>
        <v>0.00021000000000000001</v>
      </c>
      <c r="S886" s="216">
        <v>0</v>
      </c>
      <c r="T886" s="217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18" t="s">
        <v>266</v>
      </c>
      <c r="AT886" s="218" t="s">
        <v>148</v>
      </c>
      <c r="AU886" s="218" t="s">
        <v>85</v>
      </c>
      <c r="AY886" s="20" t="s">
        <v>146</v>
      </c>
      <c r="BE886" s="219">
        <f>IF(N886="základní",J886,0)</f>
        <v>0</v>
      </c>
      <c r="BF886" s="219">
        <f>IF(N886="snížená",J886,0)</f>
        <v>0</v>
      </c>
      <c r="BG886" s="219">
        <f>IF(N886="zákl. přenesená",J886,0)</f>
        <v>0</v>
      </c>
      <c r="BH886" s="219">
        <f>IF(N886="sníž. přenesená",J886,0)</f>
        <v>0</v>
      </c>
      <c r="BI886" s="219">
        <f>IF(N886="nulová",J886,0)</f>
        <v>0</v>
      </c>
      <c r="BJ886" s="20" t="s">
        <v>83</v>
      </c>
      <c r="BK886" s="219">
        <f>ROUND(I886*H886,2)</f>
        <v>0</v>
      </c>
      <c r="BL886" s="20" t="s">
        <v>266</v>
      </c>
      <c r="BM886" s="218" t="s">
        <v>992</v>
      </c>
    </row>
    <row r="887" s="2" customFormat="1">
      <c r="A887" s="41"/>
      <c r="B887" s="42"/>
      <c r="C887" s="43"/>
      <c r="D887" s="220" t="s">
        <v>155</v>
      </c>
      <c r="E887" s="43"/>
      <c r="F887" s="221" t="s">
        <v>993</v>
      </c>
      <c r="G887" s="43"/>
      <c r="H887" s="43"/>
      <c r="I887" s="222"/>
      <c r="J887" s="43"/>
      <c r="K887" s="43"/>
      <c r="L887" s="47"/>
      <c r="M887" s="223"/>
      <c r="N887" s="224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155</v>
      </c>
      <c r="AU887" s="20" t="s">
        <v>85</v>
      </c>
    </row>
    <row r="888" s="13" customFormat="1">
      <c r="A888" s="13"/>
      <c r="B888" s="225"/>
      <c r="C888" s="226"/>
      <c r="D888" s="227" t="s">
        <v>157</v>
      </c>
      <c r="E888" s="228" t="s">
        <v>19</v>
      </c>
      <c r="F888" s="229" t="s">
        <v>246</v>
      </c>
      <c r="G888" s="226"/>
      <c r="H888" s="228" t="s">
        <v>19</v>
      </c>
      <c r="I888" s="230"/>
      <c r="J888" s="226"/>
      <c r="K888" s="226"/>
      <c r="L888" s="231"/>
      <c r="M888" s="232"/>
      <c r="N888" s="233"/>
      <c r="O888" s="233"/>
      <c r="P888" s="233"/>
      <c r="Q888" s="233"/>
      <c r="R888" s="233"/>
      <c r="S888" s="233"/>
      <c r="T888" s="23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5" t="s">
        <v>157</v>
      </c>
      <c r="AU888" s="235" t="s">
        <v>85</v>
      </c>
      <c r="AV888" s="13" t="s">
        <v>83</v>
      </c>
      <c r="AW888" s="13" t="s">
        <v>37</v>
      </c>
      <c r="AX888" s="13" t="s">
        <v>75</v>
      </c>
      <c r="AY888" s="235" t="s">
        <v>146</v>
      </c>
    </row>
    <row r="889" s="14" customFormat="1">
      <c r="A889" s="14"/>
      <c r="B889" s="236"/>
      <c r="C889" s="237"/>
      <c r="D889" s="227" t="s">
        <v>157</v>
      </c>
      <c r="E889" s="238" t="s">
        <v>19</v>
      </c>
      <c r="F889" s="239" t="s">
        <v>83</v>
      </c>
      <c r="G889" s="237"/>
      <c r="H889" s="240">
        <v>1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6" t="s">
        <v>157</v>
      </c>
      <c r="AU889" s="246" t="s">
        <v>85</v>
      </c>
      <c r="AV889" s="14" t="s">
        <v>85</v>
      </c>
      <c r="AW889" s="14" t="s">
        <v>37</v>
      </c>
      <c r="AX889" s="14" t="s">
        <v>75</v>
      </c>
      <c r="AY889" s="246" t="s">
        <v>146</v>
      </c>
    </row>
    <row r="890" s="16" customFormat="1">
      <c r="A890" s="16"/>
      <c r="B890" s="258"/>
      <c r="C890" s="259"/>
      <c r="D890" s="227" t="s">
        <v>157</v>
      </c>
      <c r="E890" s="260" t="s">
        <v>19</v>
      </c>
      <c r="F890" s="261" t="s">
        <v>167</v>
      </c>
      <c r="G890" s="259"/>
      <c r="H890" s="262">
        <v>1</v>
      </c>
      <c r="I890" s="263"/>
      <c r="J890" s="259"/>
      <c r="K890" s="259"/>
      <c r="L890" s="264"/>
      <c r="M890" s="265"/>
      <c r="N890" s="266"/>
      <c r="O890" s="266"/>
      <c r="P890" s="266"/>
      <c r="Q890" s="266"/>
      <c r="R890" s="266"/>
      <c r="S890" s="266"/>
      <c r="T890" s="267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68" t="s">
        <v>157</v>
      </c>
      <c r="AU890" s="268" t="s">
        <v>85</v>
      </c>
      <c r="AV890" s="16" t="s">
        <v>153</v>
      </c>
      <c r="AW890" s="16" t="s">
        <v>37</v>
      </c>
      <c r="AX890" s="16" t="s">
        <v>83</v>
      </c>
      <c r="AY890" s="268" t="s">
        <v>146</v>
      </c>
    </row>
    <row r="891" s="2" customFormat="1" ht="16.5" customHeight="1">
      <c r="A891" s="41"/>
      <c r="B891" s="42"/>
      <c r="C891" s="207" t="s">
        <v>994</v>
      </c>
      <c r="D891" s="207" t="s">
        <v>148</v>
      </c>
      <c r="E891" s="208" t="s">
        <v>995</v>
      </c>
      <c r="F891" s="209" t="s">
        <v>996</v>
      </c>
      <c r="G891" s="210" t="s">
        <v>256</v>
      </c>
      <c r="H891" s="211">
        <v>4</v>
      </c>
      <c r="I891" s="212"/>
      <c r="J891" s="213">
        <f>ROUND(I891*H891,2)</f>
        <v>0</v>
      </c>
      <c r="K891" s="209" t="s">
        <v>152</v>
      </c>
      <c r="L891" s="47"/>
      <c r="M891" s="214" t="s">
        <v>19</v>
      </c>
      <c r="N891" s="215" t="s">
        <v>46</v>
      </c>
      <c r="O891" s="87"/>
      <c r="P891" s="216">
        <f>O891*H891</f>
        <v>0</v>
      </c>
      <c r="Q891" s="216">
        <v>0.00034000000000000002</v>
      </c>
      <c r="R891" s="216">
        <f>Q891*H891</f>
        <v>0.0013600000000000001</v>
      </c>
      <c r="S891" s="216">
        <v>0</v>
      </c>
      <c r="T891" s="217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8" t="s">
        <v>266</v>
      </c>
      <c r="AT891" s="218" t="s">
        <v>148</v>
      </c>
      <c r="AU891" s="218" t="s">
        <v>85</v>
      </c>
      <c r="AY891" s="20" t="s">
        <v>146</v>
      </c>
      <c r="BE891" s="219">
        <f>IF(N891="základní",J891,0)</f>
        <v>0</v>
      </c>
      <c r="BF891" s="219">
        <f>IF(N891="snížená",J891,0)</f>
        <v>0</v>
      </c>
      <c r="BG891" s="219">
        <f>IF(N891="zákl. přenesená",J891,0)</f>
        <v>0</v>
      </c>
      <c r="BH891" s="219">
        <f>IF(N891="sníž. přenesená",J891,0)</f>
        <v>0</v>
      </c>
      <c r="BI891" s="219">
        <f>IF(N891="nulová",J891,0)</f>
        <v>0</v>
      </c>
      <c r="BJ891" s="20" t="s">
        <v>83</v>
      </c>
      <c r="BK891" s="219">
        <f>ROUND(I891*H891,2)</f>
        <v>0</v>
      </c>
      <c r="BL891" s="20" t="s">
        <v>266</v>
      </c>
      <c r="BM891" s="218" t="s">
        <v>997</v>
      </c>
    </row>
    <row r="892" s="2" customFormat="1">
      <c r="A892" s="41"/>
      <c r="B892" s="42"/>
      <c r="C892" s="43"/>
      <c r="D892" s="220" t="s">
        <v>155</v>
      </c>
      <c r="E892" s="43"/>
      <c r="F892" s="221" t="s">
        <v>998</v>
      </c>
      <c r="G892" s="43"/>
      <c r="H892" s="43"/>
      <c r="I892" s="222"/>
      <c r="J892" s="43"/>
      <c r="K892" s="43"/>
      <c r="L892" s="47"/>
      <c r="M892" s="223"/>
      <c r="N892" s="224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155</v>
      </c>
      <c r="AU892" s="20" t="s">
        <v>85</v>
      </c>
    </row>
    <row r="893" s="13" customFormat="1">
      <c r="A893" s="13"/>
      <c r="B893" s="225"/>
      <c r="C893" s="226"/>
      <c r="D893" s="227" t="s">
        <v>157</v>
      </c>
      <c r="E893" s="228" t="s">
        <v>19</v>
      </c>
      <c r="F893" s="229" t="s">
        <v>999</v>
      </c>
      <c r="G893" s="226"/>
      <c r="H893" s="228" t="s">
        <v>19</v>
      </c>
      <c r="I893" s="230"/>
      <c r="J893" s="226"/>
      <c r="K893" s="226"/>
      <c r="L893" s="231"/>
      <c r="M893" s="232"/>
      <c r="N893" s="233"/>
      <c r="O893" s="233"/>
      <c r="P893" s="233"/>
      <c r="Q893" s="233"/>
      <c r="R893" s="233"/>
      <c r="S893" s="233"/>
      <c r="T893" s="23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5" t="s">
        <v>157</v>
      </c>
      <c r="AU893" s="235" t="s">
        <v>85</v>
      </c>
      <c r="AV893" s="13" t="s">
        <v>83</v>
      </c>
      <c r="AW893" s="13" t="s">
        <v>37</v>
      </c>
      <c r="AX893" s="13" t="s">
        <v>75</v>
      </c>
      <c r="AY893" s="235" t="s">
        <v>146</v>
      </c>
    </row>
    <row r="894" s="14" customFormat="1">
      <c r="A894" s="14"/>
      <c r="B894" s="236"/>
      <c r="C894" s="237"/>
      <c r="D894" s="227" t="s">
        <v>157</v>
      </c>
      <c r="E894" s="238" t="s">
        <v>19</v>
      </c>
      <c r="F894" s="239" t="s">
        <v>85</v>
      </c>
      <c r="G894" s="237"/>
      <c r="H894" s="240">
        <v>2</v>
      </c>
      <c r="I894" s="241"/>
      <c r="J894" s="237"/>
      <c r="K894" s="237"/>
      <c r="L894" s="242"/>
      <c r="M894" s="243"/>
      <c r="N894" s="244"/>
      <c r="O894" s="244"/>
      <c r="P894" s="244"/>
      <c r="Q894" s="244"/>
      <c r="R894" s="244"/>
      <c r="S894" s="244"/>
      <c r="T894" s="245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6" t="s">
        <v>157</v>
      </c>
      <c r="AU894" s="246" t="s">
        <v>85</v>
      </c>
      <c r="AV894" s="14" t="s">
        <v>85</v>
      </c>
      <c r="AW894" s="14" t="s">
        <v>37</v>
      </c>
      <c r="AX894" s="14" t="s">
        <v>75</v>
      </c>
      <c r="AY894" s="246" t="s">
        <v>146</v>
      </c>
    </row>
    <row r="895" s="13" customFormat="1">
      <c r="A895" s="13"/>
      <c r="B895" s="225"/>
      <c r="C895" s="226"/>
      <c r="D895" s="227" t="s">
        <v>157</v>
      </c>
      <c r="E895" s="228" t="s">
        <v>19</v>
      </c>
      <c r="F895" s="229" t="s">
        <v>246</v>
      </c>
      <c r="G895" s="226"/>
      <c r="H895" s="228" t="s">
        <v>19</v>
      </c>
      <c r="I895" s="230"/>
      <c r="J895" s="226"/>
      <c r="K895" s="226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157</v>
      </c>
      <c r="AU895" s="235" t="s">
        <v>85</v>
      </c>
      <c r="AV895" s="13" t="s">
        <v>83</v>
      </c>
      <c r="AW895" s="13" t="s">
        <v>37</v>
      </c>
      <c r="AX895" s="13" t="s">
        <v>75</v>
      </c>
      <c r="AY895" s="235" t="s">
        <v>146</v>
      </c>
    </row>
    <row r="896" s="14" customFormat="1">
      <c r="A896" s="14"/>
      <c r="B896" s="236"/>
      <c r="C896" s="237"/>
      <c r="D896" s="227" t="s">
        <v>157</v>
      </c>
      <c r="E896" s="238" t="s">
        <v>19</v>
      </c>
      <c r="F896" s="239" t="s">
        <v>85</v>
      </c>
      <c r="G896" s="237"/>
      <c r="H896" s="240">
        <v>2</v>
      </c>
      <c r="I896" s="241"/>
      <c r="J896" s="237"/>
      <c r="K896" s="237"/>
      <c r="L896" s="242"/>
      <c r="M896" s="243"/>
      <c r="N896" s="244"/>
      <c r="O896" s="244"/>
      <c r="P896" s="244"/>
      <c r="Q896" s="244"/>
      <c r="R896" s="244"/>
      <c r="S896" s="244"/>
      <c r="T896" s="24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6" t="s">
        <v>157</v>
      </c>
      <c r="AU896" s="246" t="s">
        <v>85</v>
      </c>
      <c r="AV896" s="14" t="s">
        <v>85</v>
      </c>
      <c r="AW896" s="14" t="s">
        <v>37</v>
      </c>
      <c r="AX896" s="14" t="s">
        <v>75</v>
      </c>
      <c r="AY896" s="246" t="s">
        <v>146</v>
      </c>
    </row>
    <row r="897" s="16" customFormat="1">
      <c r="A897" s="16"/>
      <c r="B897" s="258"/>
      <c r="C897" s="259"/>
      <c r="D897" s="227" t="s">
        <v>157</v>
      </c>
      <c r="E897" s="260" t="s">
        <v>19</v>
      </c>
      <c r="F897" s="261" t="s">
        <v>167</v>
      </c>
      <c r="G897" s="259"/>
      <c r="H897" s="262">
        <v>4</v>
      </c>
      <c r="I897" s="263"/>
      <c r="J897" s="259"/>
      <c r="K897" s="259"/>
      <c r="L897" s="264"/>
      <c r="M897" s="265"/>
      <c r="N897" s="266"/>
      <c r="O897" s="266"/>
      <c r="P897" s="266"/>
      <c r="Q897" s="266"/>
      <c r="R897" s="266"/>
      <c r="S897" s="266"/>
      <c r="T897" s="267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68" t="s">
        <v>157</v>
      </c>
      <c r="AU897" s="268" t="s">
        <v>85</v>
      </c>
      <c r="AV897" s="16" t="s">
        <v>153</v>
      </c>
      <c r="AW897" s="16" t="s">
        <v>37</v>
      </c>
      <c r="AX897" s="16" t="s">
        <v>83</v>
      </c>
      <c r="AY897" s="268" t="s">
        <v>146</v>
      </c>
    </row>
    <row r="898" s="2" customFormat="1" ht="16.5" customHeight="1">
      <c r="A898" s="41"/>
      <c r="B898" s="42"/>
      <c r="C898" s="207" t="s">
        <v>1000</v>
      </c>
      <c r="D898" s="207" t="s">
        <v>148</v>
      </c>
      <c r="E898" s="208" t="s">
        <v>1001</v>
      </c>
      <c r="F898" s="209" t="s">
        <v>1002</v>
      </c>
      <c r="G898" s="210" t="s">
        <v>256</v>
      </c>
      <c r="H898" s="211">
        <v>3</v>
      </c>
      <c r="I898" s="212"/>
      <c r="J898" s="213">
        <f>ROUND(I898*H898,2)</f>
        <v>0</v>
      </c>
      <c r="K898" s="209" t="s">
        <v>152</v>
      </c>
      <c r="L898" s="47"/>
      <c r="M898" s="214" t="s">
        <v>19</v>
      </c>
      <c r="N898" s="215" t="s">
        <v>46</v>
      </c>
      <c r="O898" s="87"/>
      <c r="P898" s="216">
        <f>O898*H898</f>
        <v>0</v>
      </c>
      <c r="Q898" s="216">
        <v>0.00050000000000000001</v>
      </c>
      <c r="R898" s="216">
        <f>Q898*H898</f>
        <v>0.0015</v>
      </c>
      <c r="S898" s="216">
        <v>0</v>
      </c>
      <c r="T898" s="217">
        <f>S898*H898</f>
        <v>0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18" t="s">
        <v>266</v>
      </c>
      <c r="AT898" s="218" t="s">
        <v>148</v>
      </c>
      <c r="AU898" s="218" t="s">
        <v>85</v>
      </c>
      <c r="AY898" s="20" t="s">
        <v>146</v>
      </c>
      <c r="BE898" s="219">
        <f>IF(N898="základní",J898,0)</f>
        <v>0</v>
      </c>
      <c r="BF898" s="219">
        <f>IF(N898="snížená",J898,0)</f>
        <v>0</v>
      </c>
      <c r="BG898" s="219">
        <f>IF(N898="zákl. přenesená",J898,0)</f>
        <v>0</v>
      </c>
      <c r="BH898" s="219">
        <f>IF(N898="sníž. přenesená",J898,0)</f>
        <v>0</v>
      </c>
      <c r="BI898" s="219">
        <f>IF(N898="nulová",J898,0)</f>
        <v>0</v>
      </c>
      <c r="BJ898" s="20" t="s">
        <v>83</v>
      </c>
      <c r="BK898" s="219">
        <f>ROUND(I898*H898,2)</f>
        <v>0</v>
      </c>
      <c r="BL898" s="20" t="s">
        <v>266</v>
      </c>
      <c r="BM898" s="218" t="s">
        <v>1003</v>
      </c>
    </row>
    <row r="899" s="2" customFormat="1">
      <c r="A899" s="41"/>
      <c r="B899" s="42"/>
      <c r="C899" s="43"/>
      <c r="D899" s="220" t="s">
        <v>155</v>
      </c>
      <c r="E899" s="43"/>
      <c r="F899" s="221" t="s">
        <v>1004</v>
      </c>
      <c r="G899" s="43"/>
      <c r="H899" s="43"/>
      <c r="I899" s="222"/>
      <c r="J899" s="43"/>
      <c r="K899" s="43"/>
      <c r="L899" s="47"/>
      <c r="M899" s="223"/>
      <c r="N899" s="224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155</v>
      </c>
      <c r="AU899" s="20" t="s">
        <v>85</v>
      </c>
    </row>
    <row r="900" s="2" customFormat="1" ht="21.75" customHeight="1">
      <c r="A900" s="41"/>
      <c r="B900" s="42"/>
      <c r="C900" s="207" t="s">
        <v>1005</v>
      </c>
      <c r="D900" s="207" t="s">
        <v>148</v>
      </c>
      <c r="E900" s="208" t="s">
        <v>1006</v>
      </c>
      <c r="F900" s="209" t="s">
        <v>1007</v>
      </c>
      <c r="G900" s="210" t="s">
        <v>256</v>
      </c>
      <c r="H900" s="211">
        <v>1</v>
      </c>
      <c r="I900" s="212"/>
      <c r="J900" s="213">
        <f>ROUND(I900*H900,2)</f>
        <v>0</v>
      </c>
      <c r="K900" s="209" t="s">
        <v>152</v>
      </c>
      <c r="L900" s="47"/>
      <c r="M900" s="214" t="s">
        <v>19</v>
      </c>
      <c r="N900" s="215" t="s">
        <v>46</v>
      </c>
      <c r="O900" s="87"/>
      <c r="P900" s="216">
        <f>O900*H900</f>
        <v>0</v>
      </c>
      <c r="Q900" s="216">
        <v>0.00040000000000000002</v>
      </c>
      <c r="R900" s="216">
        <f>Q900*H900</f>
        <v>0.00040000000000000002</v>
      </c>
      <c r="S900" s="216">
        <v>0</v>
      </c>
      <c r="T900" s="217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18" t="s">
        <v>266</v>
      </c>
      <c r="AT900" s="218" t="s">
        <v>148</v>
      </c>
      <c r="AU900" s="218" t="s">
        <v>85</v>
      </c>
      <c r="AY900" s="20" t="s">
        <v>146</v>
      </c>
      <c r="BE900" s="219">
        <f>IF(N900="základní",J900,0)</f>
        <v>0</v>
      </c>
      <c r="BF900" s="219">
        <f>IF(N900="snížená",J900,0)</f>
        <v>0</v>
      </c>
      <c r="BG900" s="219">
        <f>IF(N900="zákl. přenesená",J900,0)</f>
        <v>0</v>
      </c>
      <c r="BH900" s="219">
        <f>IF(N900="sníž. přenesená",J900,0)</f>
        <v>0</v>
      </c>
      <c r="BI900" s="219">
        <f>IF(N900="nulová",J900,0)</f>
        <v>0</v>
      </c>
      <c r="BJ900" s="20" t="s">
        <v>83</v>
      </c>
      <c r="BK900" s="219">
        <f>ROUND(I900*H900,2)</f>
        <v>0</v>
      </c>
      <c r="BL900" s="20" t="s">
        <v>266</v>
      </c>
      <c r="BM900" s="218" t="s">
        <v>1008</v>
      </c>
    </row>
    <row r="901" s="2" customFormat="1">
      <c r="A901" s="41"/>
      <c r="B901" s="42"/>
      <c r="C901" s="43"/>
      <c r="D901" s="220" t="s">
        <v>155</v>
      </c>
      <c r="E901" s="43"/>
      <c r="F901" s="221" t="s">
        <v>1009</v>
      </c>
      <c r="G901" s="43"/>
      <c r="H901" s="43"/>
      <c r="I901" s="222"/>
      <c r="J901" s="43"/>
      <c r="K901" s="43"/>
      <c r="L901" s="47"/>
      <c r="M901" s="223"/>
      <c r="N901" s="224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155</v>
      </c>
      <c r="AU901" s="20" t="s">
        <v>85</v>
      </c>
    </row>
    <row r="902" s="2" customFormat="1" ht="21.75" customHeight="1">
      <c r="A902" s="41"/>
      <c r="B902" s="42"/>
      <c r="C902" s="207" t="s">
        <v>1010</v>
      </c>
      <c r="D902" s="207" t="s">
        <v>148</v>
      </c>
      <c r="E902" s="208" t="s">
        <v>1011</v>
      </c>
      <c r="F902" s="209" t="s">
        <v>1012</v>
      </c>
      <c r="G902" s="210" t="s">
        <v>256</v>
      </c>
      <c r="H902" s="211">
        <v>1</v>
      </c>
      <c r="I902" s="212"/>
      <c r="J902" s="213">
        <f>ROUND(I902*H902,2)</f>
        <v>0</v>
      </c>
      <c r="K902" s="209" t="s">
        <v>152</v>
      </c>
      <c r="L902" s="47"/>
      <c r="M902" s="214" t="s">
        <v>19</v>
      </c>
      <c r="N902" s="215" t="s">
        <v>46</v>
      </c>
      <c r="O902" s="87"/>
      <c r="P902" s="216">
        <f>O902*H902</f>
        <v>0</v>
      </c>
      <c r="Q902" s="216">
        <v>0.0012700000000000001</v>
      </c>
      <c r="R902" s="216">
        <f>Q902*H902</f>
        <v>0.0012700000000000001</v>
      </c>
      <c r="S902" s="216">
        <v>0</v>
      </c>
      <c r="T902" s="217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8" t="s">
        <v>266</v>
      </c>
      <c r="AT902" s="218" t="s">
        <v>148</v>
      </c>
      <c r="AU902" s="218" t="s">
        <v>85</v>
      </c>
      <c r="AY902" s="20" t="s">
        <v>146</v>
      </c>
      <c r="BE902" s="219">
        <f>IF(N902="základní",J902,0)</f>
        <v>0</v>
      </c>
      <c r="BF902" s="219">
        <f>IF(N902="snížená",J902,0)</f>
        <v>0</v>
      </c>
      <c r="BG902" s="219">
        <f>IF(N902="zákl. přenesená",J902,0)</f>
        <v>0</v>
      </c>
      <c r="BH902" s="219">
        <f>IF(N902="sníž. přenesená",J902,0)</f>
        <v>0</v>
      </c>
      <c r="BI902" s="219">
        <f>IF(N902="nulová",J902,0)</f>
        <v>0</v>
      </c>
      <c r="BJ902" s="20" t="s">
        <v>83</v>
      </c>
      <c r="BK902" s="219">
        <f>ROUND(I902*H902,2)</f>
        <v>0</v>
      </c>
      <c r="BL902" s="20" t="s">
        <v>266</v>
      </c>
      <c r="BM902" s="218" t="s">
        <v>1013</v>
      </c>
    </row>
    <row r="903" s="2" customFormat="1">
      <c r="A903" s="41"/>
      <c r="B903" s="42"/>
      <c r="C903" s="43"/>
      <c r="D903" s="220" t="s">
        <v>155</v>
      </c>
      <c r="E903" s="43"/>
      <c r="F903" s="221" t="s">
        <v>1014</v>
      </c>
      <c r="G903" s="43"/>
      <c r="H903" s="43"/>
      <c r="I903" s="222"/>
      <c r="J903" s="43"/>
      <c r="K903" s="43"/>
      <c r="L903" s="47"/>
      <c r="M903" s="223"/>
      <c r="N903" s="224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155</v>
      </c>
      <c r="AU903" s="20" t="s">
        <v>85</v>
      </c>
    </row>
    <row r="904" s="13" customFormat="1">
      <c r="A904" s="13"/>
      <c r="B904" s="225"/>
      <c r="C904" s="226"/>
      <c r="D904" s="227" t="s">
        <v>157</v>
      </c>
      <c r="E904" s="228" t="s">
        <v>19</v>
      </c>
      <c r="F904" s="229" t="s">
        <v>246</v>
      </c>
      <c r="G904" s="226"/>
      <c r="H904" s="228" t="s">
        <v>19</v>
      </c>
      <c r="I904" s="230"/>
      <c r="J904" s="226"/>
      <c r="K904" s="226"/>
      <c r="L904" s="231"/>
      <c r="M904" s="232"/>
      <c r="N904" s="233"/>
      <c r="O904" s="233"/>
      <c r="P904" s="233"/>
      <c r="Q904" s="233"/>
      <c r="R904" s="233"/>
      <c r="S904" s="233"/>
      <c r="T904" s="23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5" t="s">
        <v>157</v>
      </c>
      <c r="AU904" s="235" t="s">
        <v>85</v>
      </c>
      <c r="AV904" s="13" t="s">
        <v>83</v>
      </c>
      <c r="AW904" s="13" t="s">
        <v>37</v>
      </c>
      <c r="AX904" s="13" t="s">
        <v>75</v>
      </c>
      <c r="AY904" s="235" t="s">
        <v>146</v>
      </c>
    </row>
    <row r="905" s="14" customFormat="1">
      <c r="A905" s="14"/>
      <c r="B905" s="236"/>
      <c r="C905" s="237"/>
      <c r="D905" s="227" t="s">
        <v>157</v>
      </c>
      <c r="E905" s="238" t="s">
        <v>19</v>
      </c>
      <c r="F905" s="239" t="s">
        <v>83</v>
      </c>
      <c r="G905" s="237"/>
      <c r="H905" s="240">
        <v>1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6" t="s">
        <v>157</v>
      </c>
      <c r="AU905" s="246" t="s">
        <v>85</v>
      </c>
      <c r="AV905" s="14" t="s">
        <v>85</v>
      </c>
      <c r="AW905" s="14" t="s">
        <v>37</v>
      </c>
      <c r="AX905" s="14" t="s">
        <v>75</v>
      </c>
      <c r="AY905" s="246" t="s">
        <v>146</v>
      </c>
    </row>
    <row r="906" s="16" customFormat="1">
      <c r="A906" s="16"/>
      <c r="B906" s="258"/>
      <c r="C906" s="259"/>
      <c r="D906" s="227" t="s">
        <v>157</v>
      </c>
      <c r="E906" s="260" t="s">
        <v>19</v>
      </c>
      <c r="F906" s="261" t="s">
        <v>167</v>
      </c>
      <c r="G906" s="259"/>
      <c r="H906" s="262">
        <v>1</v>
      </c>
      <c r="I906" s="263"/>
      <c r="J906" s="259"/>
      <c r="K906" s="259"/>
      <c r="L906" s="264"/>
      <c r="M906" s="265"/>
      <c r="N906" s="266"/>
      <c r="O906" s="266"/>
      <c r="P906" s="266"/>
      <c r="Q906" s="266"/>
      <c r="R906" s="266"/>
      <c r="S906" s="266"/>
      <c r="T906" s="267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T906" s="268" t="s">
        <v>157</v>
      </c>
      <c r="AU906" s="268" t="s">
        <v>85</v>
      </c>
      <c r="AV906" s="16" t="s">
        <v>153</v>
      </c>
      <c r="AW906" s="16" t="s">
        <v>37</v>
      </c>
      <c r="AX906" s="16" t="s">
        <v>83</v>
      </c>
      <c r="AY906" s="268" t="s">
        <v>146</v>
      </c>
    </row>
    <row r="907" s="2" customFormat="1" ht="16.5" customHeight="1">
      <c r="A907" s="41"/>
      <c r="B907" s="42"/>
      <c r="C907" s="269" t="s">
        <v>1015</v>
      </c>
      <c r="D907" s="269" t="s">
        <v>224</v>
      </c>
      <c r="E907" s="270" t="s">
        <v>1016</v>
      </c>
      <c r="F907" s="271" t="s">
        <v>1017</v>
      </c>
      <c r="G907" s="272" t="s">
        <v>318</v>
      </c>
      <c r="H907" s="273">
        <v>2</v>
      </c>
      <c r="I907" s="274"/>
      <c r="J907" s="275">
        <f>ROUND(I907*H907,2)</f>
        <v>0</v>
      </c>
      <c r="K907" s="271" t="s">
        <v>152</v>
      </c>
      <c r="L907" s="276"/>
      <c r="M907" s="277" t="s">
        <v>19</v>
      </c>
      <c r="N907" s="278" t="s">
        <v>46</v>
      </c>
      <c r="O907" s="87"/>
      <c r="P907" s="216">
        <f>O907*H907</f>
        <v>0</v>
      </c>
      <c r="Q907" s="216">
        <v>0</v>
      </c>
      <c r="R907" s="216">
        <f>Q907*H907</f>
        <v>0</v>
      </c>
      <c r="S907" s="216">
        <v>0</v>
      </c>
      <c r="T907" s="217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18" t="s">
        <v>396</v>
      </c>
      <c r="AT907" s="218" t="s">
        <v>224</v>
      </c>
      <c r="AU907" s="218" t="s">
        <v>85</v>
      </c>
      <c r="AY907" s="20" t="s">
        <v>146</v>
      </c>
      <c r="BE907" s="219">
        <f>IF(N907="základní",J907,0)</f>
        <v>0</v>
      </c>
      <c r="BF907" s="219">
        <f>IF(N907="snížená",J907,0)</f>
        <v>0</v>
      </c>
      <c r="BG907" s="219">
        <f>IF(N907="zákl. přenesená",J907,0)</f>
        <v>0</v>
      </c>
      <c r="BH907" s="219">
        <f>IF(N907="sníž. přenesená",J907,0)</f>
        <v>0</v>
      </c>
      <c r="BI907" s="219">
        <f>IF(N907="nulová",J907,0)</f>
        <v>0</v>
      </c>
      <c r="BJ907" s="20" t="s">
        <v>83</v>
      </c>
      <c r="BK907" s="219">
        <f>ROUND(I907*H907,2)</f>
        <v>0</v>
      </c>
      <c r="BL907" s="20" t="s">
        <v>266</v>
      </c>
      <c r="BM907" s="218" t="s">
        <v>1018</v>
      </c>
    </row>
    <row r="908" s="2" customFormat="1" ht="16.5" customHeight="1">
      <c r="A908" s="41"/>
      <c r="B908" s="42"/>
      <c r="C908" s="207" t="s">
        <v>1019</v>
      </c>
      <c r="D908" s="207" t="s">
        <v>148</v>
      </c>
      <c r="E908" s="208" t="s">
        <v>1020</v>
      </c>
      <c r="F908" s="209" t="s">
        <v>1021</v>
      </c>
      <c r="G908" s="210" t="s">
        <v>256</v>
      </c>
      <c r="H908" s="211">
        <v>2</v>
      </c>
      <c r="I908" s="212"/>
      <c r="J908" s="213">
        <f>ROUND(I908*H908,2)</f>
        <v>0</v>
      </c>
      <c r="K908" s="209" t="s">
        <v>152</v>
      </c>
      <c r="L908" s="47"/>
      <c r="M908" s="214" t="s">
        <v>19</v>
      </c>
      <c r="N908" s="215" t="s">
        <v>46</v>
      </c>
      <c r="O908" s="87"/>
      <c r="P908" s="216">
        <f>O908*H908</f>
        <v>0</v>
      </c>
      <c r="Q908" s="216">
        <v>0.0032699999999999999</v>
      </c>
      <c r="R908" s="216">
        <f>Q908*H908</f>
        <v>0.0065399999999999998</v>
      </c>
      <c r="S908" s="216">
        <v>0</v>
      </c>
      <c r="T908" s="217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18" t="s">
        <v>266</v>
      </c>
      <c r="AT908" s="218" t="s">
        <v>148</v>
      </c>
      <c r="AU908" s="218" t="s">
        <v>85</v>
      </c>
      <c r="AY908" s="20" t="s">
        <v>146</v>
      </c>
      <c r="BE908" s="219">
        <f>IF(N908="základní",J908,0)</f>
        <v>0</v>
      </c>
      <c r="BF908" s="219">
        <f>IF(N908="snížená",J908,0)</f>
        <v>0</v>
      </c>
      <c r="BG908" s="219">
        <f>IF(N908="zákl. přenesená",J908,0)</f>
        <v>0</v>
      </c>
      <c r="BH908" s="219">
        <f>IF(N908="sníž. přenesená",J908,0)</f>
        <v>0</v>
      </c>
      <c r="BI908" s="219">
        <f>IF(N908="nulová",J908,0)</f>
        <v>0</v>
      </c>
      <c r="BJ908" s="20" t="s">
        <v>83</v>
      </c>
      <c r="BK908" s="219">
        <f>ROUND(I908*H908,2)</f>
        <v>0</v>
      </c>
      <c r="BL908" s="20" t="s">
        <v>266</v>
      </c>
      <c r="BM908" s="218" t="s">
        <v>1022</v>
      </c>
    </row>
    <row r="909" s="2" customFormat="1">
      <c r="A909" s="41"/>
      <c r="B909" s="42"/>
      <c r="C909" s="43"/>
      <c r="D909" s="220" t="s">
        <v>155</v>
      </c>
      <c r="E909" s="43"/>
      <c r="F909" s="221" t="s">
        <v>1023</v>
      </c>
      <c r="G909" s="43"/>
      <c r="H909" s="43"/>
      <c r="I909" s="222"/>
      <c r="J909" s="43"/>
      <c r="K909" s="43"/>
      <c r="L909" s="47"/>
      <c r="M909" s="223"/>
      <c r="N909" s="224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155</v>
      </c>
      <c r="AU909" s="20" t="s">
        <v>85</v>
      </c>
    </row>
    <row r="910" s="2" customFormat="1" ht="24.15" customHeight="1">
      <c r="A910" s="41"/>
      <c r="B910" s="42"/>
      <c r="C910" s="207" t="s">
        <v>1024</v>
      </c>
      <c r="D910" s="207" t="s">
        <v>148</v>
      </c>
      <c r="E910" s="208" t="s">
        <v>1025</v>
      </c>
      <c r="F910" s="209" t="s">
        <v>1026</v>
      </c>
      <c r="G910" s="210" t="s">
        <v>318</v>
      </c>
      <c r="H910" s="211">
        <v>106</v>
      </c>
      <c r="I910" s="212"/>
      <c r="J910" s="213">
        <f>ROUND(I910*H910,2)</f>
        <v>0</v>
      </c>
      <c r="K910" s="209" t="s">
        <v>152</v>
      </c>
      <c r="L910" s="47"/>
      <c r="M910" s="214" t="s">
        <v>19</v>
      </c>
      <c r="N910" s="215" t="s">
        <v>46</v>
      </c>
      <c r="O910" s="87"/>
      <c r="P910" s="216">
        <f>O910*H910</f>
        <v>0</v>
      </c>
      <c r="Q910" s="216">
        <v>2.0000000000000002E-05</v>
      </c>
      <c r="R910" s="216">
        <f>Q910*H910</f>
        <v>0.0021200000000000004</v>
      </c>
      <c r="S910" s="216">
        <v>0</v>
      </c>
      <c r="T910" s="217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18" t="s">
        <v>266</v>
      </c>
      <c r="AT910" s="218" t="s">
        <v>148</v>
      </c>
      <c r="AU910" s="218" t="s">
        <v>85</v>
      </c>
      <c r="AY910" s="20" t="s">
        <v>146</v>
      </c>
      <c r="BE910" s="219">
        <f>IF(N910="základní",J910,0)</f>
        <v>0</v>
      </c>
      <c r="BF910" s="219">
        <f>IF(N910="snížená",J910,0)</f>
        <v>0</v>
      </c>
      <c r="BG910" s="219">
        <f>IF(N910="zákl. přenesená",J910,0)</f>
        <v>0</v>
      </c>
      <c r="BH910" s="219">
        <f>IF(N910="sníž. přenesená",J910,0)</f>
        <v>0</v>
      </c>
      <c r="BI910" s="219">
        <f>IF(N910="nulová",J910,0)</f>
        <v>0</v>
      </c>
      <c r="BJ910" s="20" t="s">
        <v>83</v>
      </c>
      <c r="BK910" s="219">
        <f>ROUND(I910*H910,2)</f>
        <v>0</v>
      </c>
      <c r="BL910" s="20" t="s">
        <v>266</v>
      </c>
      <c r="BM910" s="218" t="s">
        <v>1027</v>
      </c>
    </row>
    <row r="911" s="2" customFormat="1">
      <c r="A911" s="41"/>
      <c r="B911" s="42"/>
      <c r="C911" s="43"/>
      <c r="D911" s="220" t="s">
        <v>155</v>
      </c>
      <c r="E911" s="43"/>
      <c r="F911" s="221" t="s">
        <v>1028</v>
      </c>
      <c r="G911" s="43"/>
      <c r="H911" s="43"/>
      <c r="I911" s="222"/>
      <c r="J911" s="43"/>
      <c r="K911" s="43"/>
      <c r="L911" s="47"/>
      <c r="M911" s="223"/>
      <c r="N911" s="224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155</v>
      </c>
      <c r="AU911" s="20" t="s">
        <v>85</v>
      </c>
    </row>
    <row r="912" s="2" customFormat="1" ht="24.15" customHeight="1">
      <c r="A912" s="41"/>
      <c r="B912" s="42"/>
      <c r="C912" s="207" t="s">
        <v>1029</v>
      </c>
      <c r="D912" s="207" t="s">
        <v>148</v>
      </c>
      <c r="E912" s="208" t="s">
        <v>1030</v>
      </c>
      <c r="F912" s="209" t="s">
        <v>1031</v>
      </c>
      <c r="G912" s="210" t="s">
        <v>716</v>
      </c>
      <c r="H912" s="280"/>
      <c r="I912" s="212"/>
      <c r="J912" s="213">
        <f>ROUND(I912*H912,2)</f>
        <v>0</v>
      </c>
      <c r="K912" s="209" t="s">
        <v>152</v>
      </c>
      <c r="L912" s="47"/>
      <c r="M912" s="214" t="s">
        <v>19</v>
      </c>
      <c r="N912" s="215" t="s">
        <v>46</v>
      </c>
      <c r="O912" s="87"/>
      <c r="P912" s="216">
        <f>O912*H912</f>
        <v>0</v>
      </c>
      <c r="Q912" s="216">
        <v>0</v>
      </c>
      <c r="R912" s="216">
        <f>Q912*H912</f>
        <v>0</v>
      </c>
      <c r="S912" s="216">
        <v>0</v>
      </c>
      <c r="T912" s="217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8" t="s">
        <v>266</v>
      </c>
      <c r="AT912" s="218" t="s">
        <v>148</v>
      </c>
      <c r="AU912" s="218" t="s">
        <v>85</v>
      </c>
      <c r="AY912" s="20" t="s">
        <v>146</v>
      </c>
      <c r="BE912" s="219">
        <f>IF(N912="základní",J912,0)</f>
        <v>0</v>
      </c>
      <c r="BF912" s="219">
        <f>IF(N912="snížená",J912,0)</f>
        <v>0</v>
      </c>
      <c r="BG912" s="219">
        <f>IF(N912="zákl. přenesená",J912,0)</f>
        <v>0</v>
      </c>
      <c r="BH912" s="219">
        <f>IF(N912="sníž. přenesená",J912,0)</f>
        <v>0</v>
      </c>
      <c r="BI912" s="219">
        <f>IF(N912="nulová",J912,0)</f>
        <v>0</v>
      </c>
      <c r="BJ912" s="20" t="s">
        <v>83</v>
      </c>
      <c r="BK912" s="219">
        <f>ROUND(I912*H912,2)</f>
        <v>0</v>
      </c>
      <c r="BL912" s="20" t="s">
        <v>266</v>
      </c>
      <c r="BM912" s="218" t="s">
        <v>1032</v>
      </c>
    </row>
    <row r="913" s="2" customFormat="1">
      <c r="A913" s="41"/>
      <c r="B913" s="42"/>
      <c r="C913" s="43"/>
      <c r="D913" s="220" t="s">
        <v>155</v>
      </c>
      <c r="E913" s="43"/>
      <c r="F913" s="221" t="s">
        <v>1033</v>
      </c>
      <c r="G913" s="43"/>
      <c r="H913" s="43"/>
      <c r="I913" s="222"/>
      <c r="J913" s="43"/>
      <c r="K913" s="43"/>
      <c r="L913" s="47"/>
      <c r="M913" s="223"/>
      <c r="N913" s="224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155</v>
      </c>
      <c r="AU913" s="20" t="s">
        <v>85</v>
      </c>
    </row>
    <row r="914" s="12" customFormat="1" ht="22.8" customHeight="1">
      <c r="A914" s="12"/>
      <c r="B914" s="191"/>
      <c r="C914" s="192"/>
      <c r="D914" s="193" t="s">
        <v>74</v>
      </c>
      <c r="E914" s="205" t="s">
        <v>1034</v>
      </c>
      <c r="F914" s="205" t="s">
        <v>1035</v>
      </c>
      <c r="G914" s="192"/>
      <c r="H914" s="192"/>
      <c r="I914" s="195"/>
      <c r="J914" s="206">
        <f>BK914</f>
        <v>0</v>
      </c>
      <c r="K914" s="192"/>
      <c r="L914" s="197"/>
      <c r="M914" s="198"/>
      <c r="N914" s="199"/>
      <c r="O914" s="199"/>
      <c r="P914" s="200">
        <f>SUM(P915:P950)</f>
        <v>0</v>
      </c>
      <c r="Q914" s="199"/>
      <c r="R914" s="200">
        <f>SUM(R915:R950)</f>
        <v>0.023939999999999999</v>
      </c>
      <c r="S914" s="199"/>
      <c r="T914" s="201">
        <f>SUM(T915:T950)</f>
        <v>0.13825000000000001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02" t="s">
        <v>85</v>
      </c>
      <c r="AT914" s="203" t="s">
        <v>74</v>
      </c>
      <c r="AU914" s="203" t="s">
        <v>83</v>
      </c>
      <c r="AY914" s="202" t="s">
        <v>146</v>
      </c>
      <c r="BK914" s="204">
        <f>SUM(BK915:BK950)</f>
        <v>0</v>
      </c>
    </row>
    <row r="915" s="2" customFormat="1" ht="16.5" customHeight="1">
      <c r="A915" s="41"/>
      <c r="B915" s="42"/>
      <c r="C915" s="207" t="s">
        <v>1036</v>
      </c>
      <c r="D915" s="207" t="s">
        <v>148</v>
      </c>
      <c r="E915" s="208" t="s">
        <v>1037</v>
      </c>
      <c r="F915" s="209" t="s">
        <v>1038</v>
      </c>
      <c r="G915" s="210" t="s">
        <v>318</v>
      </c>
      <c r="H915" s="211">
        <v>25</v>
      </c>
      <c r="I915" s="212"/>
      <c r="J915" s="213">
        <f>ROUND(I915*H915,2)</f>
        <v>0</v>
      </c>
      <c r="K915" s="209" t="s">
        <v>152</v>
      </c>
      <c r="L915" s="47"/>
      <c r="M915" s="214" t="s">
        <v>19</v>
      </c>
      <c r="N915" s="215" t="s">
        <v>46</v>
      </c>
      <c r="O915" s="87"/>
      <c r="P915" s="216">
        <f>O915*H915</f>
        <v>0</v>
      </c>
      <c r="Q915" s="216">
        <v>0.00024000000000000001</v>
      </c>
      <c r="R915" s="216">
        <f>Q915*H915</f>
        <v>0.0060000000000000001</v>
      </c>
      <c r="S915" s="216">
        <v>0.0055300000000000002</v>
      </c>
      <c r="T915" s="217">
        <f>S915*H915</f>
        <v>0.13825000000000001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8" t="s">
        <v>266</v>
      </c>
      <c r="AT915" s="218" t="s">
        <v>148</v>
      </c>
      <c r="AU915" s="218" t="s">
        <v>85</v>
      </c>
      <c r="AY915" s="20" t="s">
        <v>146</v>
      </c>
      <c r="BE915" s="219">
        <f>IF(N915="základní",J915,0)</f>
        <v>0</v>
      </c>
      <c r="BF915" s="219">
        <f>IF(N915="snížená",J915,0)</f>
        <v>0</v>
      </c>
      <c r="BG915" s="219">
        <f>IF(N915="zákl. přenesená",J915,0)</f>
        <v>0</v>
      </c>
      <c r="BH915" s="219">
        <f>IF(N915="sníž. přenesená",J915,0)</f>
        <v>0</v>
      </c>
      <c r="BI915" s="219">
        <f>IF(N915="nulová",J915,0)</f>
        <v>0</v>
      </c>
      <c r="BJ915" s="20" t="s">
        <v>83</v>
      </c>
      <c r="BK915" s="219">
        <f>ROUND(I915*H915,2)</f>
        <v>0</v>
      </c>
      <c r="BL915" s="20" t="s">
        <v>266</v>
      </c>
      <c r="BM915" s="218" t="s">
        <v>1039</v>
      </c>
    </row>
    <row r="916" s="2" customFormat="1">
      <c r="A916" s="41"/>
      <c r="B916" s="42"/>
      <c r="C916" s="43"/>
      <c r="D916" s="220" t="s">
        <v>155</v>
      </c>
      <c r="E916" s="43"/>
      <c r="F916" s="221" t="s">
        <v>1040</v>
      </c>
      <c r="G916" s="43"/>
      <c r="H916" s="43"/>
      <c r="I916" s="222"/>
      <c r="J916" s="43"/>
      <c r="K916" s="43"/>
      <c r="L916" s="47"/>
      <c r="M916" s="223"/>
      <c r="N916" s="224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155</v>
      </c>
      <c r="AU916" s="20" t="s">
        <v>85</v>
      </c>
    </row>
    <row r="917" s="2" customFormat="1" ht="24.15" customHeight="1">
      <c r="A917" s="41"/>
      <c r="B917" s="42"/>
      <c r="C917" s="207" t="s">
        <v>1041</v>
      </c>
      <c r="D917" s="207" t="s">
        <v>148</v>
      </c>
      <c r="E917" s="208" t="s">
        <v>1042</v>
      </c>
      <c r="F917" s="209" t="s">
        <v>1043</v>
      </c>
      <c r="G917" s="210" t="s">
        <v>318</v>
      </c>
      <c r="H917" s="211">
        <v>11</v>
      </c>
      <c r="I917" s="212"/>
      <c r="J917" s="213">
        <f>ROUND(I917*H917,2)</f>
        <v>0</v>
      </c>
      <c r="K917" s="209" t="s">
        <v>152</v>
      </c>
      <c r="L917" s="47"/>
      <c r="M917" s="214" t="s">
        <v>19</v>
      </c>
      <c r="N917" s="215" t="s">
        <v>46</v>
      </c>
      <c r="O917" s="87"/>
      <c r="P917" s="216">
        <f>O917*H917</f>
        <v>0</v>
      </c>
      <c r="Q917" s="216">
        <v>0.00031</v>
      </c>
      <c r="R917" s="216">
        <f>Q917*H917</f>
        <v>0.0034099999999999998</v>
      </c>
      <c r="S917" s="216">
        <v>0</v>
      </c>
      <c r="T917" s="217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18" t="s">
        <v>266</v>
      </c>
      <c r="AT917" s="218" t="s">
        <v>148</v>
      </c>
      <c r="AU917" s="218" t="s">
        <v>85</v>
      </c>
      <c r="AY917" s="20" t="s">
        <v>146</v>
      </c>
      <c r="BE917" s="219">
        <f>IF(N917="základní",J917,0)</f>
        <v>0</v>
      </c>
      <c r="BF917" s="219">
        <f>IF(N917="snížená",J917,0)</f>
        <v>0</v>
      </c>
      <c r="BG917" s="219">
        <f>IF(N917="zákl. přenesená",J917,0)</f>
        <v>0</v>
      </c>
      <c r="BH917" s="219">
        <f>IF(N917="sníž. přenesená",J917,0)</f>
        <v>0</v>
      </c>
      <c r="BI917" s="219">
        <f>IF(N917="nulová",J917,0)</f>
        <v>0</v>
      </c>
      <c r="BJ917" s="20" t="s">
        <v>83</v>
      </c>
      <c r="BK917" s="219">
        <f>ROUND(I917*H917,2)</f>
        <v>0</v>
      </c>
      <c r="BL917" s="20" t="s">
        <v>266</v>
      </c>
      <c r="BM917" s="218" t="s">
        <v>1044</v>
      </c>
    </row>
    <row r="918" s="2" customFormat="1">
      <c r="A918" s="41"/>
      <c r="B918" s="42"/>
      <c r="C918" s="43"/>
      <c r="D918" s="220" t="s">
        <v>155</v>
      </c>
      <c r="E918" s="43"/>
      <c r="F918" s="221" t="s">
        <v>1045</v>
      </c>
      <c r="G918" s="43"/>
      <c r="H918" s="43"/>
      <c r="I918" s="222"/>
      <c r="J918" s="43"/>
      <c r="K918" s="43"/>
      <c r="L918" s="47"/>
      <c r="M918" s="223"/>
      <c r="N918" s="224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155</v>
      </c>
      <c r="AU918" s="20" t="s">
        <v>85</v>
      </c>
    </row>
    <row r="919" s="2" customFormat="1" ht="16.5" customHeight="1">
      <c r="A919" s="41"/>
      <c r="B919" s="42"/>
      <c r="C919" s="207" t="s">
        <v>1046</v>
      </c>
      <c r="D919" s="207" t="s">
        <v>148</v>
      </c>
      <c r="E919" s="208" t="s">
        <v>1047</v>
      </c>
      <c r="F919" s="209" t="s">
        <v>1048</v>
      </c>
      <c r="G919" s="210" t="s">
        <v>318</v>
      </c>
      <c r="H919" s="211">
        <v>11</v>
      </c>
      <c r="I919" s="212"/>
      <c r="J919" s="213">
        <f>ROUND(I919*H919,2)</f>
        <v>0</v>
      </c>
      <c r="K919" s="209" t="s">
        <v>152</v>
      </c>
      <c r="L919" s="47"/>
      <c r="M919" s="214" t="s">
        <v>19</v>
      </c>
      <c r="N919" s="215" t="s">
        <v>46</v>
      </c>
      <c r="O919" s="87"/>
      <c r="P919" s="216">
        <f>O919*H919</f>
        <v>0</v>
      </c>
      <c r="Q919" s="216">
        <v>0.00027</v>
      </c>
      <c r="R919" s="216">
        <f>Q919*H919</f>
        <v>0.00297</v>
      </c>
      <c r="S919" s="216">
        <v>0</v>
      </c>
      <c r="T919" s="217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18" t="s">
        <v>266</v>
      </c>
      <c r="AT919" s="218" t="s">
        <v>148</v>
      </c>
      <c r="AU919" s="218" t="s">
        <v>85</v>
      </c>
      <c r="AY919" s="20" t="s">
        <v>146</v>
      </c>
      <c r="BE919" s="219">
        <f>IF(N919="základní",J919,0)</f>
        <v>0</v>
      </c>
      <c r="BF919" s="219">
        <f>IF(N919="snížená",J919,0)</f>
        <v>0</v>
      </c>
      <c r="BG919" s="219">
        <f>IF(N919="zákl. přenesená",J919,0)</f>
        <v>0</v>
      </c>
      <c r="BH919" s="219">
        <f>IF(N919="sníž. přenesená",J919,0)</f>
        <v>0</v>
      </c>
      <c r="BI919" s="219">
        <f>IF(N919="nulová",J919,0)</f>
        <v>0</v>
      </c>
      <c r="BJ919" s="20" t="s">
        <v>83</v>
      </c>
      <c r="BK919" s="219">
        <f>ROUND(I919*H919,2)</f>
        <v>0</v>
      </c>
      <c r="BL919" s="20" t="s">
        <v>266</v>
      </c>
      <c r="BM919" s="218" t="s">
        <v>1049</v>
      </c>
    </row>
    <row r="920" s="2" customFormat="1">
      <c r="A920" s="41"/>
      <c r="B920" s="42"/>
      <c r="C920" s="43"/>
      <c r="D920" s="220" t="s">
        <v>155</v>
      </c>
      <c r="E920" s="43"/>
      <c r="F920" s="221" t="s">
        <v>1050</v>
      </c>
      <c r="G920" s="43"/>
      <c r="H920" s="43"/>
      <c r="I920" s="222"/>
      <c r="J920" s="43"/>
      <c r="K920" s="43"/>
      <c r="L920" s="47"/>
      <c r="M920" s="223"/>
      <c r="N920" s="224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155</v>
      </c>
      <c r="AU920" s="20" t="s">
        <v>85</v>
      </c>
    </row>
    <row r="921" s="2" customFormat="1" ht="16.5" customHeight="1">
      <c r="A921" s="41"/>
      <c r="B921" s="42"/>
      <c r="C921" s="207" t="s">
        <v>1051</v>
      </c>
      <c r="D921" s="207" t="s">
        <v>148</v>
      </c>
      <c r="E921" s="208" t="s">
        <v>1052</v>
      </c>
      <c r="F921" s="209" t="s">
        <v>1053</v>
      </c>
      <c r="G921" s="210" t="s">
        <v>318</v>
      </c>
      <c r="H921" s="211">
        <v>1</v>
      </c>
      <c r="I921" s="212"/>
      <c r="J921" s="213">
        <f>ROUND(I921*H921,2)</f>
        <v>0</v>
      </c>
      <c r="K921" s="209" t="s">
        <v>152</v>
      </c>
      <c r="L921" s="47"/>
      <c r="M921" s="214" t="s">
        <v>19</v>
      </c>
      <c r="N921" s="215" t="s">
        <v>46</v>
      </c>
      <c r="O921" s="87"/>
      <c r="P921" s="216">
        <f>O921*H921</f>
        <v>0</v>
      </c>
      <c r="Q921" s="216">
        <v>0.00055000000000000003</v>
      </c>
      <c r="R921" s="216">
        <f>Q921*H921</f>
        <v>0.00055000000000000003</v>
      </c>
      <c r="S921" s="216">
        <v>0</v>
      </c>
      <c r="T921" s="217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18" t="s">
        <v>266</v>
      </c>
      <c r="AT921" s="218" t="s">
        <v>148</v>
      </c>
      <c r="AU921" s="218" t="s">
        <v>85</v>
      </c>
      <c r="AY921" s="20" t="s">
        <v>146</v>
      </c>
      <c r="BE921" s="219">
        <f>IF(N921="základní",J921,0)</f>
        <v>0</v>
      </c>
      <c r="BF921" s="219">
        <f>IF(N921="snížená",J921,0)</f>
        <v>0</v>
      </c>
      <c r="BG921" s="219">
        <f>IF(N921="zákl. přenesená",J921,0)</f>
        <v>0</v>
      </c>
      <c r="BH921" s="219">
        <f>IF(N921="sníž. přenesená",J921,0)</f>
        <v>0</v>
      </c>
      <c r="BI921" s="219">
        <f>IF(N921="nulová",J921,0)</f>
        <v>0</v>
      </c>
      <c r="BJ921" s="20" t="s">
        <v>83</v>
      </c>
      <c r="BK921" s="219">
        <f>ROUND(I921*H921,2)</f>
        <v>0</v>
      </c>
      <c r="BL921" s="20" t="s">
        <v>266</v>
      </c>
      <c r="BM921" s="218" t="s">
        <v>1054</v>
      </c>
    </row>
    <row r="922" s="2" customFormat="1">
      <c r="A922" s="41"/>
      <c r="B922" s="42"/>
      <c r="C922" s="43"/>
      <c r="D922" s="220" t="s">
        <v>155</v>
      </c>
      <c r="E922" s="43"/>
      <c r="F922" s="221" t="s">
        <v>1055</v>
      </c>
      <c r="G922" s="43"/>
      <c r="H922" s="43"/>
      <c r="I922" s="222"/>
      <c r="J922" s="43"/>
      <c r="K922" s="43"/>
      <c r="L922" s="47"/>
      <c r="M922" s="223"/>
      <c r="N922" s="224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155</v>
      </c>
      <c r="AU922" s="20" t="s">
        <v>85</v>
      </c>
    </row>
    <row r="923" s="2" customFormat="1" ht="16.5" customHeight="1">
      <c r="A923" s="41"/>
      <c r="B923" s="42"/>
      <c r="C923" s="207" t="s">
        <v>1056</v>
      </c>
      <c r="D923" s="207" t="s">
        <v>148</v>
      </c>
      <c r="E923" s="208" t="s">
        <v>1057</v>
      </c>
      <c r="F923" s="209" t="s">
        <v>1058</v>
      </c>
      <c r="G923" s="210" t="s">
        <v>318</v>
      </c>
      <c r="H923" s="211">
        <v>3</v>
      </c>
      <c r="I923" s="212"/>
      <c r="J923" s="213">
        <f>ROUND(I923*H923,2)</f>
        <v>0</v>
      </c>
      <c r="K923" s="209" t="s">
        <v>152</v>
      </c>
      <c r="L923" s="47"/>
      <c r="M923" s="214" t="s">
        <v>19</v>
      </c>
      <c r="N923" s="215" t="s">
        <v>46</v>
      </c>
      <c r="O923" s="87"/>
      <c r="P923" s="216">
        <f>O923*H923</f>
        <v>0</v>
      </c>
      <c r="Q923" s="216">
        <v>0.00125</v>
      </c>
      <c r="R923" s="216">
        <f>Q923*H923</f>
        <v>0.0037499999999999999</v>
      </c>
      <c r="S923" s="216">
        <v>0</v>
      </c>
      <c r="T923" s="217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8" t="s">
        <v>266</v>
      </c>
      <c r="AT923" s="218" t="s">
        <v>148</v>
      </c>
      <c r="AU923" s="218" t="s">
        <v>85</v>
      </c>
      <c r="AY923" s="20" t="s">
        <v>146</v>
      </c>
      <c r="BE923" s="219">
        <f>IF(N923="základní",J923,0)</f>
        <v>0</v>
      </c>
      <c r="BF923" s="219">
        <f>IF(N923="snížená",J923,0)</f>
        <v>0</v>
      </c>
      <c r="BG923" s="219">
        <f>IF(N923="zákl. přenesená",J923,0)</f>
        <v>0</v>
      </c>
      <c r="BH923" s="219">
        <f>IF(N923="sníž. přenesená",J923,0)</f>
        <v>0</v>
      </c>
      <c r="BI923" s="219">
        <f>IF(N923="nulová",J923,0)</f>
        <v>0</v>
      </c>
      <c r="BJ923" s="20" t="s">
        <v>83</v>
      </c>
      <c r="BK923" s="219">
        <f>ROUND(I923*H923,2)</f>
        <v>0</v>
      </c>
      <c r="BL923" s="20" t="s">
        <v>266</v>
      </c>
      <c r="BM923" s="218" t="s">
        <v>1059</v>
      </c>
    </row>
    <row r="924" s="2" customFormat="1">
      <c r="A924" s="41"/>
      <c r="B924" s="42"/>
      <c r="C924" s="43"/>
      <c r="D924" s="220" t="s">
        <v>155</v>
      </c>
      <c r="E924" s="43"/>
      <c r="F924" s="221" t="s">
        <v>1060</v>
      </c>
      <c r="G924" s="43"/>
      <c r="H924" s="43"/>
      <c r="I924" s="222"/>
      <c r="J924" s="43"/>
      <c r="K924" s="43"/>
      <c r="L924" s="47"/>
      <c r="M924" s="223"/>
      <c r="N924" s="224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155</v>
      </c>
      <c r="AU924" s="20" t="s">
        <v>85</v>
      </c>
    </row>
    <row r="925" s="2" customFormat="1" ht="21.75" customHeight="1">
      <c r="A925" s="41"/>
      <c r="B925" s="42"/>
      <c r="C925" s="207" t="s">
        <v>1061</v>
      </c>
      <c r="D925" s="207" t="s">
        <v>148</v>
      </c>
      <c r="E925" s="208" t="s">
        <v>1062</v>
      </c>
      <c r="F925" s="209" t="s">
        <v>1063</v>
      </c>
      <c r="G925" s="210" t="s">
        <v>241</v>
      </c>
      <c r="H925" s="211">
        <v>1</v>
      </c>
      <c r="I925" s="212"/>
      <c r="J925" s="213">
        <f>ROUND(I925*H925,2)</f>
        <v>0</v>
      </c>
      <c r="K925" s="209" t="s">
        <v>152</v>
      </c>
      <c r="L925" s="47"/>
      <c r="M925" s="214" t="s">
        <v>19</v>
      </c>
      <c r="N925" s="215" t="s">
        <v>46</v>
      </c>
      <c r="O925" s="87"/>
      <c r="P925" s="216">
        <f>O925*H925</f>
        <v>0</v>
      </c>
      <c r="Q925" s="216">
        <v>0.00040000000000000002</v>
      </c>
      <c r="R925" s="216">
        <f>Q925*H925</f>
        <v>0.00040000000000000002</v>
      </c>
      <c r="S925" s="216">
        <v>0</v>
      </c>
      <c r="T925" s="217">
        <f>S925*H925</f>
        <v>0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18" t="s">
        <v>266</v>
      </c>
      <c r="AT925" s="218" t="s">
        <v>148</v>
      </c>
      <c r="AU925" s="218" t="s">
        <v>85</v>
      </c>
      <c r="AY925" s="20" t="s">
        <v>146</v>
      </c>
      <c r="BE925" s="219">
        <f>IF(N925="základní",J925,0)</f>
        <v>0</v>
      </c>
      <c r="BF925" s="219">
        <f>IF(N925="snížená",J925,0)</f>
        <v>0</v>
      </c>
      <c r="BG925" s="219">
        <f>IF(N925="zákl. přenesená",J925,0)</f>
        <v>0</v>
      </c>
      <c r="BH925" s="219">
        <f>IF(N925="sníž. přenesená",J925,0)</f>
        <v>0</v>
      </c>
      <c r="BI925" s="219">
        <f>IF(N925="nulová",J925,0)</f>
        <v>0</v>
      </c>
      <c r="BJ925" s="20" t="s">
        <v>83</v>
      </c>
      <c r="BK925" s="219">
        <f>ROUND(I925*H925,2)</f>
        <v>0</v>
      </c>
      <c r="BL925" s="20" t="s">
        <v>266</v>
      </c>
      <c r="BM925" s="218" t="s">
        <v>1064</v>
      </c>
    </row>
    <row r="926" s="2" customFormat="1">
      <c r="A926" s="41"/>
      <c r="B926" s="42"/>
      <c r="C926" s="43"/>
      <c r="D926" s="220" t="s">
        <v>155</v>
      </c>
      <c r="E926" s="43"/>
      <c r="F926" s="221" t="s">
        <v>1065</v>
      </c>
      <c r="G926" s="43"/>
      <c r="H926" s="43"/>
      <c r="I926" s="222"/>
      <c r="J926" s="43"/>
      <c r="K926" s="43"/>
      <c r="L926" s="47"/>
      <c r="M926" s="223"/>
      <c r="N926" s="224"/>
      <c r="O926" s="87"/>
      <c r="P926" s="87"/>
      <c r="Q926" s="87"/>
      <c r="R926" s="87"/>
      <c r="S926" s="87"/>
      <c r="T926" s="88"/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T926" s="20" t="s">
        <v>155</v>
      </c>
      <c r="AU926" s="20" t="s">
        <v>85</v>
      </c>
    </row>
    <row r="927" s="2" customFormat="1" ht="24.15" customHeight="1">
      <c r="A927" s="41"/>
      <c r="B927" s="42"/>
      <c r="C927" s="207" t="s">
        <v>1066</v>
      </c>
      <c r="D927" s="207" t="s">
        <v>148</v>
      </c>
      <c r="E927" s="208" t="s">
        <v>1067</v>
      </c>
      <c r="F927" s="209" t="s">
        <v>1068</v>
      </c>
      <c r="G927" s="210" t="s">
        <v>241</v>
      </c>
      <c r="H927" s="211">
        <v>1</v>
      </c>
      <c r="I927" s="212"/>
      <c r="J927" s="213">
        <f>ROUND(I927*H927,2)</f>
        <v>0</v>
      </c>
      <c r="K927" s="209" t="s">
        <v>152</v>
      </c>
      <c r="L927" s="47"/>
      <c r="M927" s="214" t="s">
        <v>19</v>
      </c>
      <c r="N927" s="215" t="s">
        <v>46</v>
      </c>
      <c r="O927" s="87"/>
      <c r="P927" s="216">
        <f>O927*H927</f>
        <v>0</v>
      </c>
      <c r="Q927" s="216">
        <v>0.0032499999999999999</v>
      </c>
      <c r="R927" s="216">
        <f>Q927*H927</f>
        <v>0.0032499999999999999</v>
      </c>
      <c r="S927" s="216">
        <v>0</v>
      </c>
      <c r="T927" s="217">
        <f>S927*H927</f>
        <v>0</v>
      </c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R927" s="218" t="s">
        <v>266</v>
      </c>
      <c r="AT927" s="218" t="s">
        <v>148</v>
      </c>
      <c r="AU927" s="218" t="s">
        <v>85</v>
      </c>
      <c r="AY927" s="20" t="s">
        <v>146</v>
      </c>
      <c r="BE927" s="219">
        <f>IF(N927="základní",J927,0)</f>
        <v>0</v>
      </c>
      <c r="BF927" s="219">
        <f>IF(N927="snížená",J927,0)</f>
        <v>0</v>
      </c>
      <c r="BG927" s="219">
        <f>IF(N927="zákl. přenesená",J927,0)</f>
        <v>0</v>
      </c>
      <c r="BH927" s="219">
        <f>IF(N927="sníž. přenesená",J927,0)</f>
        <v>0</v>
      </c>
      <c r="BI927" s="219">
        <f>IF(N927="nulová",J927,0)</f>
        <v>0</v>
      </c>
      <c r="BJ927" s="20" t="s">
        <v>83</v>
      </c>
      <c r="BK927" s="219">
        <f>ROUND(I927*H927,2)</f>
        <v>0</v>
      </c>
      <c r="BL927" s="20" t="s">
        <v>266</v>
      </c>
      <c r="BM927" s="218" t="s">
        <v>1069</v>
      </c>
    </row>
    <row r="928" s="2" customFormat="1">
      <c r="A928" s="41"/>
      <c r="B928" s="42"/>
      <c r="C928" s="43"/>
      <c r="D928" s="220" t="s">
        <v>155</v>
      </c>
      <c r="E928" s="43"/>
      <c r="F928" s="221" t="s">
        <v>1070</v>
      </c>
      <c r="G928" s="43"/>
      <c r="H928" s="43"/>
      <c r="I928" s="222"/>
      <c r="J928" s="43"/>
      <c r="K928" s="43"/>
      <c r="L928" s="47"/>
      <c r="M928" s="223"/>
      <c r="N928" s="224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155</v>
      </c>
      <c r="AU928" s="20" t="s">
        <v>85</v>
      </c>
    </row>
    <row r="929" s="2" customFormat="1" ht="16.5" customHeight="1">
      <c r="A929" s="41"/>
      <c r="B929" s="42"/>
      <c r="C929" s="207" t="s">
        <v>1071</v>
      </c>
      <c r="D929" s="207" t="s">
        <v>148</v>
      </c>
      <c r="E929" s="208" t="s">
        <v>1072</v>
      </c>
      <c r="F929" s="209" t="s">
        <v>1073</v>
      </c>
      <c r="G929" s="210" t="s">
        <v>256</v>
      </c>
      <c r="H929" s="211">
        <v>1</v>
      </c>
      <c r="I929" s="212"/>
      <c r="J929" s="213">
        <f>ROUND(I929*H929,2)</f>
        <v>0</v>
      </c>
      <c r="K929" s="209" t="s">
        <v>152</v>
      </c>
      <c r="L929" s="47"/>
      <c r="M929" s="214" t="s">
        <v>19</v>
      </c>
      <c r="N929" s="215" t="s">
        <v>46</v>
      </c>
      <c r="O929" s="87"/>
      <c r="P929" s="216">
        <f>O929*H929</f>
        <v>0</v>
      </c>
      <c r="Q929" s="216">
        <v>0.00012</v>
      </c>
      <c r="R929" s="216">
        <f>Q929*H929</f>
        <v>0.00012</v>
      </c>
      <c r="S929" s="216">
        <v>0</v>
      </c>
      <c r="T929" s="217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8" t="s">
        <v>266</v>
      </c>
      <c r="AT929" s="218" t="s">
        <v>148</v>
      </c>
      <c r="AU929" s="218" t="s">
        <v>85</v>
      </c>
      <c r="AY929" s="20" t="s">
        <v>146</v>
      </c>
      <c r="BE929" s="219">
        <f>IF(N929="základní",J929,0)</f>
        <v>0</v>
      </c>
      <c r="BF929" s="219">
        <f>IF(N929="snížená",J929,0)</f>
        <v>0</v>
      </c>
      <c r="BG929" s="219">
        <f>IF(N929="zákl. přenesená",J929,0)</f>
        <v>0</v>
      </c>
      <c r="BH929" s="219">
        <f>IF(N929="sníž. přenesená",J929,0)</f>
        <v>0</v>
      </c>
      <c r="BI929" s="219">
        <f>IF(N929="nulová",J929,0)</f>
        <v>0</v>
      </c>
      <c r="BJ929" s="20" t="s">
        <v>83</v>
      </c>
      <c r="BK929" s="219">
        <f>ROUND(I929*H929,2)</f>
        <v>0</v>
      </c>
      <c r="BL929" s="20" t="s">
        <v>266</v>
      </c>
      <c r="BM929" s="218" t="s">
        <v>1074</v>
      </c>
    </row>
    <row r="930" s="2" customFormat="1">
      <c r="A930" s="41"/>
      <c r="B930" s="42"/>
      <c r="C930" s="43"/>
      <c r="D930" s="220" t="s">
        <v>155</v>
      </c>
      <c r="E930" s="43"/>
      <c r="F930" s="221" t="s">
        <v>1075</v>
      </c>
      <c r="G930" s="43"/>
      <c r="H930" s="43"/>
      <c r="I930" s="222"/>
      <c r="J930" s="43"/>
      <c r="K930" s="43"/>
      <c r="L930" s="47"/>
      <c r="M930" s="223"/>
      <c r="N930" s="224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155</v>
      </c>
      <c r="AU930" s="20" t="s">
        <v>85</v>
      </c>
    </row>
    <row r="931" s="2" customFormat="1" ht="16.5" customHeight="1">
      <c r="A931" s="41"/>
      <c r="B931" s="42"/>
      <c r="C931" s="207" t="s">
        <v>1076</v>
      </c>
      <c r="D931" s="207" t="s">
        <v>148</v>
      </c>
      <c r="E931" s="208" t="s">
        <v>1077</v>
      </c>
      <c r="F931" s="209" t="s">
        <v>1078</v>
      </c>
      <c r="G931" s="210" t="s">
        <v>256</v>
      </c>
      <c r="H931" s="211">
        <v>1</v>
      </c>
      <c r="I931" s="212"/>
      <c r="J931" s="213">
        <f>ROUND(I931*H931,2)</f>
        <v>0</v>
      </c>
      <c r="K931" s="209" t="s">
        <v>152</v>
      </c>
      <c r="L931" s="47"/>
      <c r="M931" s="214" t="s">
        <v>19</v>
      </c>
      <c r="N931" s="215" t="s">
        <v>46</v>
      </c>
      <c r="O931" s="87"/>
      <c r="P931" s="216">
        <f>O931*H931</f>
        <v>0</v>
      </c>
      <c r="Q931" s="216">
        <v>0.00018000000000000001</v>
      </c>
      <c r="R931" s="216">
        <f>Q931*H931</f>
        <v>0.00018000000000000001</v>
      </c>
      <c r="S931" s="216">
        <v>0</v>
      </c>
      <c r="T931" s="217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18" t="s">
        <v>266</v>
      </c>
      <c r="AT931" s="218" t="s">
        <v>148</v>
      </c>
      <c r="AU931" s="218" t="s">
        <v>85</v>
      </c>
      <c r="AY931" s="20" t="s">
        <v>146</v>
      </c>
      <c r="BE931" s="219">
        <f>IF(N931="základní",J931,0)</f>
        <v>0</v>
      </c>
      <c r="BF931" s="219">
        <f>IF(N931="snížená",J931,0)</f>
        <v>0</v>
      </c>
      <c r="BG931" s="219">
        <f>IF(N931="zákl. přenesená",J931,0)</f>
        <v>0</v>
      </c>
      <c r="BH931" s="219">
        <f>IF(N931="sníž. přenesená",J931,0)</f>
        <v>0</v>
      </c>
      <c r="BI931" s="219">
        <f>IF(N931="nulová",J931,0)</f>
        <v>0</v>
      </c>
      <c r="BJ931" s="20" t="s">
        <v>83</v>
      </c>
      <c r="BK931" s="219">
        <f>ROUND(I931*H931,2)</f>
        <v>0</v>
      </c>
      <c r="BL931" s="20" t="s">
        <v>266</v>
      </c>
      <c r="BM931" s="218" t="s">
        <v>1079</v>
      </c>
    </row>
    <row r="932" s="2" customFormat="1">
      <c r="A932" s="41"/>
      <c r="B932" s="42"/>
      <c r="C932" s="43"/>
      <c r="D932" s="220" t="s">
        <v>155</v>
      </c>
      <c r="E932" s="43"/>
      <c r="F932" s="221" t="s">
        <v>1080</v>
      </c>
      <c r="G932" s="43"/>
      <c r="H932" s="43"/>
      <c r="I932" s="222"/>
      <c r="J932" s="43"/>
      <c r="K932" s="43"/>
      <c r="L932" s="47"/>
      <c r="M932" s="223"/>
      <c r="N932" s="224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155</v>
      </c>
      <c r="AU932" s="20" t="s">
        <v>85</v>
      </c>
    </row>
    <row r="933" s="2" customFormat="1" ht="16.5" customHeight="1">
      <c r="A933" s="41"/>
      <c r="B933" s="42"/>
      <c r="C933" s="207" t="s">
        <v>1081</v>
      </c>
      <c r="D933" s="207" t="s">
        <v>148</v>
      </c>
      <c r="E933" s="208" t="s">
        <v>1082</v>
      </c>
      <c r="F933" s="209" t="s">
        <v>1083</v>
      </c>
      <c r="G933" s="210" t="s">
        <v>256</v>
      </c>
      <c r="H933" s="211">
        <v>1</v>
      </c>
      <c r="I933" s="212"/>
      <c r="J933" s="213">
        <f>ROUND(I933*H933,2)</f>
        <v>0</v>
      </c>
      <c r="K933" s="209" t="s">
        <v>152</v>
      </c>
      <c r="L933" s="47"/>
      <c r="M933" s="214" t="s">
        <v>19</v>
      </c>
      <c r="N933" s="215" t="s">
        <v>46</v>
      </c>
      <c r="O933" s="87"/>
      <c r="P933" s="216">
        <f>O933*H933</f>
        <v>0</v>
      </c>
      <c r="Q933" s="216">
        <v>0.00017000000000000001</v>
      </c>
      <c r="R933" s="216">
        <f>Q933*H933</f>
        <v>0.00017000000000000001</v>
      </c>
      <c r="S933" s="216">
        <v>0</v>
      </c>
      <c r="T933" s="217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18" t="s">
        <v>266</v>
      </c>
      <c r="AT933" s="218" t="s">
        <v>148</v>
      </c>
      <c r="AU933" s="218" t="s">
        <v>85</v>
      </c>
      <c r="AY933" s="20" t="s">
        <v>146</v>
      </c>
      <c r="BE933" s="219">
        <f>IF(N933="základní",J933,0)</f>
        <v>0</v>
      </c>
      <c r="BF933" s="219">
        <f>IF(N933="snížená",J933,0)</f>
        <v>0</v>
      </c>
      <c r="BG933" s="219">
        <f>IF(N933="zákl. přenesená",J933,0)</f>
        <v>0</v>
      </c>
      <c r="BH933" s="219">
        <f>IF(N933="sníž. přenesená",J933,0)</f>
        <v>0</v>
      </c>
      <c r="BI933" s="219">
        <f>IF(N933="nulová",J933,0)</f>
        <v>0</v>
      </c>
      <c r="BJ933" s="20" t="s">
        <v>83</v>
      </c>
      <c r="BK933" s="219">
        <f>ROUND(I933*H933,2)</f>
        <v>0</v>
      </c>
      <c r="BL933" s="20" t="s">
        <v>266</v>
      </c>
      <c r="BM933" s="218" t="s">
        <v>1084</v>
      </c>
    </row>
    <row r="934" s="2" customFormat="1">
      <c r="A934" s="41"/>
      <c r="B934" s="42"/>
      <c r="C934" s="43"/>
      <c r="D934" s="220" t="s">
        <v>155</v>
      </c>
      <c r="E934" s="43"/>
      <c r="F934" s="221" t="s">
        <v>1085</v>
      </c>
      <c r="G934" s="43"/>
      <c r="H934" s="43"/>
      <c r="I934" s="222"/>
      <c r="J934" s="43"/>
      <c r="K934" s="43"/>
      <c r="L934" s="47"/>
      <c r="M934" s="223"/>
      <c r="N934" s="224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155</v>
      </c>
      <c r="AU934" s="20" t="s">
        <v>85</v>
      </c>
    </row>
    <row r="935" s="2" customFormat="1" ht="21.75" customHeight="1">
      <c r="A935" s="41"/>
      <c r="B935" s="42"/>
      <c r="C935" s="207" t="s">
        <v>1086</v>
      </c>
      <c r="D935" s="207" t="s">
        <v>148</v>
      </c>
      <c r="E935" s="208" t="s">
        <v>1087</v>
      </c>
      <c r="F935" s="209" t="s">
        <v>1088</v>
      </c>
      <c r="G935" s="210" t="s">
        <v>256</v>
      </c>
      <c r="H935" s="211">
        <v>1</v>
      </c>
      <c r="I935" s="212"/>
      <c r="J935" s="213">
        <f>ROUND(I935*H935,2)</f>
        <v>0</v>
      </c>
      <c r="K935" s="209" t="s">
        <v>152</v>
      </c>
      <c r="L935" s="47"/>
      <c r="M935" s="214" t="s">
        <v>19</v>
      </c>
      <c r="N935" s="215" t="s">
        <v>46</v>
      </c>
      <c r="O935" s="87"/>
      <c r="P935" s="216">
        <f>O935*H935</f>
        <v>0</v>
      </c>
      <c r="Q935" s="216">
        <v>0.00024000000000000001</v>
      </c>
      <c r="R935" s="216">
        <f>Q935*H935</f>
        <v>0.00024000000000000001</v>
      </c>
      <c r="S935" s="216">
        <v>0</v>
      </c>
      <c r="T935" s="217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218" t="s">
        <v>266</v>
      </c>
      <c r="AT935" s="218" t="s">
        <v>148</v>
      </c>
      <c r="AU935" s="218" t="s">
        <v>85</v>
      </c>
      <c r="AY935" s="20" t="s">
        <v>146</v>
      </c>
      <c r="BE935" s="219">
        <f>IF(N935="základní",J935,0)</f>
        <v>0</v>
      </c>
      <c r="BF935" s="219">
        <f>IF(N935="snížená",J935,0)</f>
        <v>0</v>
      </c>
      <c r="BG935" s="219">
        <f>IF(N935="zákl. přenesená",J935,0)</f>
        <v>0</v>
      </c>
      <c r="BH935" s="219">
        <f>IF(N935="sníž. přenesená",J935,0)</f>
        <v>0</v>
      </c>
      <c r="BI935" s="219">
        <f>IF(N935="nulová",J935,0)</f>
        <v>0</v>
      </c>
      <c r="BJ935" s="20" t="s">
        <v>83</v>
      </c>
      <c r="BK935" s="219">
        <f>ROUND(I935*H935,2)</f>
        <v>0</v>
      </c>
      <c r="BL935" s="20" t="s">
        <v>266</v>
      </c>
      <c r="BM935" s="218" t="s">
        <v>1089</v>
      </c>
    </row>
    <row r="936" s="2" customFormat="1">
      <c r="A936" s="41"/>
      <c r="B936" s="42"/>
      <c r="C936" s="43"/>
      <c r="D936" s="220" t="s">
        <v>155</v>
      </c>
      <c r="E936" s="43"/>
      <c r="F936" s="221" t="s">
        <v>1090</v>
      </c>
      <c r="G936" s="43"/>
      <c r="H936" s="43"/>
      <c r="I936" s="222"/>
      <c r="J936" s="43"/>
      <c r="K936" s="43"/>
      <c r="L936" s="47"/>
      <c r="M936" s="223"/>
      <c r="N936" s="224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155</v>
      </c>
      <c r="AU936" s="20" t="s">
        <v>85</v>
      </c>
    </row>
    <row r="937" s="2" customFormat="1" ht="21.75" customHeight="1">
      <c r="A937" s="41"/>
      <c r="B937" s="42"/>
      <c r="C937" s="207" t="s">
        <v>1091</v>
      </c>
      <c r="D937" s="207" t="s">
        <v>148</v>
      </c>
      <c r="E937" s="208" t="s">
        <v>1092</v>
      </c>
      <c r="F937" s="209" t="s">
        <v>1093</v>
      </c>
      <c r="G937" s="210" t="s">
        <v>256</v>
      </c>
      <c r="H937" s="211">
        <v>2</v>
      </c>
      <c r="I937" s="212"/>
      <c r="J937" s="213">
        <f>ROUND(I937*H937,2)</f>
        <v>0</v>
      </c>
      <c r="K937" s="209" t="s">
        <v>152</v>
      </c>
      <c r="L937" s="47"/>
      <c r="M937" s="214" t="s">
        <v>19</v>
      </c>
      <c r="N937" s="215" t="s">
        <v>46</v>
      </c>
      <c r="O937" s="87"/>
      <c r="P937" s="216">
        <f>O937*H937</f>
        <v>0</v>
      </c>
      <c r="Q937" s="216">
        <v>0.00060999999999999997</v>
      </c>
      <c r="R937" s="216">
        <f>Q937*H937</f>
        <v>0.00122</v>
      </c>
      <c r="S937" s="216">
        <v>0</v>
      </c>
      <c r="T937" s="217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8" t="s">
        <v>266</v>
      </c>
      <c r="AT937" s="218" t="s">
        <v>148</v>
      </c>
      <c r="AU937" s="218" t="s">
        <v>85</v>
      </c>
      <c r="AY937" s="20" t="s">
        <v>146</v>
      </c>
      <c r="BE937" s="219">
        <f>IF(N937="základní",J937,0)</f>
        <v>0</v>
      </c>
      <c r="BF937" s="219">
        <f>IF(N937="snížená",J937,0)</f>
        <v>0</v>
      </c>
      <c r="BG937" s="219">
        <f>IF(N937="zákl. přenesená",J937,0)</f>
        <v>0</v>
      </c>
      <c r="BH937" s="219">
        <f>IF(N937="sníž. přenesená",J937,0)</f>
        <v>0</v>
      </c>
      <c r="BI937" s="219">
        <f>IF(N937="nulová",J937,0)</f>
        <v>0</v>
      </c>
      <c r="BJ937" s="20" t="s">
        <v>83</v>
      </c>
      <c r="BK937" s="219">
        <f>ROUND(I937*H937,2)</f>
        <v>0</v>
      </c>
      <c r="BL937" s="20" t="s">
        <v>266</v>
      </c>
      <c r="BM937" s="218" t="s">
        <v>1094</v>
      </c>
    </row>
    <row r="938" s="2" customFormat="1">
      <c r="A938" s="41"/>
      <c r="B938" s="42"/>
      <c r="C938" s="43"/>
      <c r="D938" s="220" t="s">
        <v>155</v>
      </c>
      <c r="E938" s="43"/>
      <c r="F938" s="221" t="s">
        <v>1095</v>
      </c>
      <c r="G938" s="43"/>
      <c r="H938" s="43"/>
      <c r="I938" s="222"/>
      <c r="J938" s="43"/>
      <c r="K938" s="43"/>
      <c r="L938" s="47"/>
      <c r="M938" s="223"/>
      <c r="N938" s="224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155</v>
      </c>
      <c r="AU938" s="20" t="s">
        <v>85</v>
      </c>
    </row>
    <row r="939" s="2" customFormat="1" ht="16.5" customHeight="1">
      <c r="A939" s="41"/>
      <c r="B939" s="42"/>
      <c r="C939" s="207" t="s">
        <v>1096</v>
      </c>
      <c r="D939" s="207" t="s">
        <v>148</v>
      </c>
      <c r="E939" s="208" t="s">
        <v>1097</v>
      </c>
      <c r="F939" s="209" t="s">
        <v>1098</v>
      </c>
      <c r="G939" s="210" t="s">
        <v>912</v>
      </c>
      <c r="H939" s="211">
        <v>1</v>
      </c>
      <c r="I939" s="212"/>
      <c r="J939" s="213">
        <f>ROUND(I939*H939,2)</f>
        <v>0</v>
      </c>
      <c r="K939" s="209" t="s">
        <v>152</v>
      </c>
      <c r="L939" s="47"/>
      <c r="M939" s="214" t="s">
        <v>19</v>
      </c>
      <c r="N939" s="215" t="s">
        <v>46</v>
      </c>
      <c r="O939" s="87"/>
      <c r="P939" s="216">
        <f>O939*H939</f>
        <v>0</v>
      </c>
      <c r="Q939" s="216">
        <v>0</v>
      </c>
      <c r="R939" s="216">
        <f>Q939*H939</f>
        <v>0</v>
      </c>
      <c r="S939" s="216">
        <v>0</v>
      </c>
      <c r="T939" s="217">
        <f>S939*H939</f>
        <v>0</v>
      </c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R939" s="218" t="s">
        <v>266</v>
      </c>
      <c r="AT939" s="218" t="s">
        <v>148</v>
      </c>
      <c r="AU939" s="218" t="s">
        <v>85</v>
      </c>
      <c r="AY939" s="20" t="s">
        <v>146</v>
      </c>
      <c r="BE939" s="219">
        <f>IF(N939="základní",J939,0)</f>
        <v>0</v>
      </c>
      <c r="BF939" s="219">
        <f>IF(N939="snížená",J939,0)</f>
        <v>0</v>
      </c>
      <c r="BG939" s="219">
        <f>IF(N939="zákl. přenesená",J939,0)</f>
        <v>0</v>
      </c>
      <c r="BH939" s="219">
        <f>IF(N939="sníž. přenesená",J939,0)</f>
        <v>0</v>
      </c>
      <c r="BI939" s="219">
        <f>IF(N939="nulová",J939,0)</f>
        <v>0</v>
      </c>
      <c r="BJ939" s="20" t="s">
        <v>83</v>
      </c>
      <c r="BK939" s="219">
        <f>ROUND(I939*H939,2)</f>
        <v>0</v>
      </c>
      <c r="BL939" s="20" t="s">
        <v>266</v>
      </c>
      <c r="BM939" s="218" t="s">
        <v>1099</v>
      </c>
    </row>
    <row r="940" s="2" customFormat="1">
      <c r="A940" s="41"/>
      <c r="B940" s="42"/>
      <c r="C940" s="43"/>
      <c r="D940" s="220" t="s">
        <v>155</v>
      </c>
      <c r="E940" s="43"/>
      <c r="F940" s="221" t="s">
        <v>1100</v>
      </c>
      <c r="G940" s="43"/>
      <c r="H940" s="43"/>
      <c r="I940" s="222"/>
      <c r="J940" s="43"/>
      <c r="K940" s="43"/>
      <c r="L940" s="47"/>
      <c r="M940" s="223"/>
      <c r="N940" s="224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155</v>
      </c>
      <c r="AU940" s="20" t="s">
        <v>85</v>
      </c>
    </row>
    <row r="941" s="2" customFormat="1" ht="16.5" customHeight="1">
      <c r="A941" s="41"/>
      <c r="B941" s="42"/>
      <c r="C941" s="207" t="s">
        <v>1101</v>
      </c>
      <c r="D941" s="207" t="s">
        <v>148</v>
      </c>
      <c r="E941" s="208" t="s">
        <v>1102</v>
      </c>
      <c r="F941" s="209" t="s">
        <v>1103</v>
      </c>
      <c r="G941" s="210" t="s">
        <v>912</v>
      </c>
      <c r="H941" s="211">
        <v>1</v>
      </c>
      <c r="I941" s="212"/>
      <c r="J941" s="213">
        <f>ROUND(I941*H941,2)</f>
        <v>0</v>
      </c>
      <c r="K941" s="209" t="s">
        <v>152</v>
      </c>
      <c r="L941" s="47"/>
      <c r="M941" s="214" t="s">
        <v>19</v>
      </c>
      <c r="N941" s="215" t="s">
        <v>46</v>
      </c>
      <c r="O941" s="87"/>
      <c r="P941" s="216">
        <f>O941*H941</f>
        <v>0</v>
      </c>
      <c r="Q941" s="216">
        <v>0</v>
      </c>
      <c r="R941" s="216">
        <f>Q941*H941</f>
        <v>0</v>
      </c>
      <c r="S941" s="216">
        <v>0</v>
      </c>
      <c r="T941" s="217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8" t="s">
        <v>266</v>
      </c>
      <c r="AT941" s="218" t="s">
        <v>148</v>
      </c>
      <c r="AU941" s="218" t="s">
        <v>85</v>
      </c>
      <c r="AY941" s="20" t="s">
        <v>146</v>
      </c>
      <c r="BE941" s="219">
        <f>IF(N941="základní",J941,0)</f>
        <v>0</v>
      </c>
      <c r="BF941" s="219">
        <f>IF(N941="snížená",J941,0)</f>
        <v>0</v>
      </c>
      <c r="BG941" s="219">
        <f>IF(N941="zákl. přenesená",J941,0)</f>
        <v>0</v>
      </c>
      <c r="BH941" s="219">
        <f>IF(N941="sníž. přenesená",J941,0)</f>
        <v>0</v>
      </c>
      <c r="BI941" s="219">
        <f>IF(N941="nulová",J941,0)</f>
        <v>0</v>
      </c>
      <c r="BJ941" s="20" t="s">
        <v>83</v>
      </c>
      <c r="BK941" s="219">
        <f>ROUND(I941*H941,2)</f>
        <v>0</v>
      </c>
      <c r="BL941" s="20" t="s">
        <v>266</v>
      </c>
      <c r="BM941" s="218" t="s">
        <v>1104</v>
      </c>
    </row>
    <row r="942" s="2" customFormat="1">
      <c r="A942" s="41"/>
      <c r="B942" s="42"/>
      <c r="C942" s="43"/>
      <c r="D942" s="220" t="s">
        <v>155</v>
      </c>
      <c r="E942" s="43"/>
      <c r="F942" s="221" t="s">
        <v>1105</v>
      </c>
      <c r="G942" s="43"/>
      <c r="H942" s="43"/>
      <c r="I942" s="222"/>
      <c r="J942" s="43"/>
      <c r="K942" s="43"/>
      <c r="L942" s="47"/>
      <c r="M942" s="223"/>
      <c r="N942" s="224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155</v>
      </c>
      <c r="AU942" s="20" t="s">
        <v>85</v>
      </c>
    </row>
    <row r="943" s="2" customFormat="1" ht="16.5" customHeight="1">
      <c r="A943" s="41"/>
      <c r="B943" s="42"/>
      <c r="C943" s="207" t="s">
        <v>1106</v>
      </c>
      <c r="D943" s="207" t="s">
        <v>148</v>
      </c>
      <c r="E943" s="208" t="s">
        <v>1107</v>
      </c>
      <c r="F943" s="209" t="s">
        <v>1108</v>
      </c>
      <c r="G943" s="210" t="s">
        <v>912</v>
      </c>
      <c r="H943" s="211">
        <v>1</v>
      </c>
      <c r="I943" s="212"/>
      <c r="J943" s="213">
        <f>ROUND(I943*H943,2)</f>
        <v>0</v>
      </c>
      <c r="K943" s="209" t="s">
        <v>152</v>
      </c>
      <c r="L943" s="47"/>
      <c r="M943" s="214" t="s">
        <v>19</v>
      </c>
      <c r="N943" s="215" t="s">
        <v>46</v>
      </c>
      <c r="O943" s="87"/>
      <c r="P943" s="216">
        <f>O943*H943</f>
        <v>0</v>
      </c>
      <c r="Q943" s="216">
        <v>0</v>
      </c>
      <c r="R943" s="216">
        <f>Q943*H943</f>
        <v>0</v>
      </c>
      <c r="S943" s="216">
        <v>0</v>
      </c>
      <c r="T943" s="217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18" t="s">
        <v>266</v>
      </c>
      <c r="AT943" s="218" t="s">
        <v>148</v>
      </c>
      <c r="AU943" s="218" t="s">
        <v>85</v>
      </c>
      <c r="AY943" s="20" t="s">
        <v>146</v>
      </c>
      <c r="BE943" s="219">
        <f>IF(N943="základní",J943,0)</f>
        <v>0</v>
      </c>
      <c r="BF943" s="219">
        <f>IF(N943="snížená",J943,0)</f>
        <v>0</v>
      </c>
      <c r="BG943" s="219">
        <f>IF(N943="zákl. přenesená",J943,0)</f>
        <v>0</v>
      </c>
      <c r="BH943" s="219">
        <f>IF(N943="sníž. přenesená",J943,0)</f>
        <v>0</v>
      </c>
      <c r="BI943" s="219">
        <f>IF(N943="nulová",J943,0)</f>
        <v>0</v>
      </c>
      <c r="BJ943" s="20" t="s">
        <v>83</v>
      </c>
      <c r="BK943" s="219">
        <f>ROUND(I943*H943,2)</f>
        <v>0</v>
      </c>
      <c r="BL943" s="20" t="s">
        <v>266</v>
      </c>
      <c r="BM943" s="218" t="s">
        <v>1109</v>
      </c>
    </row>
    <row r="944" s="2" customFormat="1">
      <c r="A944" s="41"/>
      <c r="B944" s="42"/>
      <c r="C944" s="43"/>
      <c r="D944" s="220" t="s">
        <v>155</v>
      </c>
      <c r="E944" s="43"/>
      <c r="F944" s="221" t="s">
        <v>1110</v>
      </c>
      <c r="G944" s="43"/>
      <c r="H944" s="43"/>
      <c r="I944" s="222"/>
      <c r="J944" s="43"/>
      <c r="K944" s="43"/>
      <c r="L944" s="47"/>
      <c r="M944" s="223"/>
      <c r="N944" s="224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155</v>
      </c>
      <c r="AU944" s="20" t="s">
        <v>85</v>
      </c>
    </row>
    <row r="945" s="2" customFormat="1" ht="16.5" customHeight="1">
      <c r="A945" s="41"/>
      <c r="B945" s="42"/>
      <c r="C945" s="207" t="s">
        <v>1111</v>
      </c>
      <c r="D945" s="207" t="s">
        <v>148</v>
      </c>
      <c r="E945" s="208" t="s">
        <v>1112</v>
      </c>
      <c r="F945" s="209" t="s">
        <v>1113</v>
      </c>
      <c r="G945" s="210" t="s">
        <v>256</v>
      </c>
      <c r="H945" s="211">
        <v>1</v>
      </c>
      <c r="I945" s="212"/>
      <c r="J945" s="213">
        <f>ROUND(I945*H945,2)</f>
        <v>0</v>
      </c>
      <c r="K945" s="209" t="s">
        <v>152</v>
      </c>
      <c r="L945" s="47"/>
      <c r="M945" s="214" t="s">
        <v>19</v>
      </c>
      <c r="N945" s="215" t="s">
        <v>46</v>
      </c>
      <c r="O945" s="87"/>
      <c r="P945" s="216">
        <f>O945*H945</f>
        <v>0</v>
      </c>
      <c r="Q945" s="216">
        <v>0.00027999999999999998</v>
      </c>
      <c r="R945" s="216">
        <f>Q945*H945</f>
        <v>0.00027999999999999998</v>
      </c>
      <c r="S945" s="216">
        <v>0</v>
      </c>
      <c r="T945" s="217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8" t="s">
        <v>266</v>
      </c>
      <c r="AT945" s="218" t="s">
        <v>148</v>
      </c>
      <c r="AU945" s="218" t="s">
        <v>85</v>
      </c>
      <c r="AY945" s="20" t="s">
        <v>146</v>
      </c>
      <c r="BE945" s="219">
        <f>IF(N945="základní",J945,0)</f>
        <v>0</v>
      </c>
      <c r="BF945" s="219">
        <f>IF(N945="snížená",J945,0)</f>
        <v>0</v>
      </c>
      <c r="BG945" s="219">
        <f>IF(N945="zákl. přenesená",J945,0)</f>
        <v>0</v>
      </c>
      <c r="BH945" s="219">
        <f>IF(N945="sníž. přenesená",J945,0)</f>
        <v>0</v>
      </c>
      <c r="BI945" s="219">
        <f>IF(N945="nulová",J945,0)</f>
        <v>0</v>
      </c>
      <c r="BJ945" s="20" t="s">
        <v>83</v>
      </c>
      <c r="BK945" s="219">
        <f>ROUND(I945*H945,2)</f>
        <v>0</v>
      </c>
      <c r="BL945" s="20" t="s">
        <v>266</v>
      </c>
      <c r="BM945" s="218" t="s">
        <v>1114</v>
      </c>
    </row>
    <row r="946" s="2" customFormat="1">
      <c r="A946" s="41"/>
      <c r="B946" s="42"/>
      <c r="C946" s="43"/>
      <c r="D946" s="220" t="s">
        <v>155</v>
      </c>
      <c r="E946" s="43"/>
      <c r="F946" s="221" t="s">
        <v>1115</v>
      </c>
      <c r="G946" s="43"/>
      <c r="H946" s="43"/>
      <c r="I946" s="222"/>
      <c r="J946" s="43"/>
      <c r="K946" s="43"/>
      <c r="L946" s="47"/>
      <c r="M946" s="223"/>
      <c r="N946" s="224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155</v>
      </c>
      <c r="AU946" s="20" t="s">
        <v>85</v>
      </c>
    </row>
    <row r="947" s="2" customFormat="1" ht="16.5" customHeight="1">
      <c r="A947" s="41"/>
      <c r="B947" s="42"/>
      <c r="C947" s="207" t="s">
        <v>1116</v>
      </c>
      <c r="D947" s="207" t="s">
        <v>148</v>
      </c>
      <c r="E947" s="208" t="s">
        <v>1117</v>
      </c>
      <c r="F947" s="209" t="s">
        <v>1118</v>
      </c>
      <c r="G947" s="210" t="s">
        <v>256</v>
      </c>
      <c r="H947" s="211">
        <v>2</v>
      </c>
      <c r="I947" s="212"/>
      <c r="J947" s="213">
        <f>ROUND(I947*H947,2)</f>
        <v>0</v>
      </c>
      <c r="K947" s="209" t="s">
        <v>152</v>
      </c>
      <c r="L947" s="47"/>
      <c r="M947" s="214" t="s">
        <v>19</v>
      </c>
      <c r="N947" s="215" t="s">
        <v>46</v>
      </c>
      <c r="O947" s="87"/>
      <c r="P947" s="216">
        <f>O947*H947</f>
        <v>0</v>
      </c>
      <c r="Q947" s="216">
        <v>0.00069999999999999999</v>
      </c>
      <c r="R947" s="216">
        <f>Q947*H947</f>
        <v>0.0014</v>
      </c>
      <c r="S947" s="216">
        <v>0</v>
      </c>
      <c r="T947" s="217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218" t="s">
        <v>266</v>
      </c>
      <c r="AT947" s="218" t="s">
        <v>148</v>
      </c>
      <c r="AU947" s="218" t="s">
        <v>85</v>
      </c>
      <c r="AY947" s="20" t="s">
        <v>146</v>
      </c>
      <c r="BE947" s="219">
        <f>IF(N947="základní",J947,0)</f>
        <v>0</v>
      </c>
      <c r="BF947" s="219">
        <f>IF(N947="snížená",J947,0)</f>
        <v>0</v>
      </c>
      <c r="BG947" s="219">
        <f>IF(N947="zákl. přenesená",J947,0)</f>
        <v>0</v>
      </c>
      <c r="BH947" s="219">
        <f>IF(N947="sníž. přenesená",J947,0)</f>
        <v>0</v>
      </c>
      <c r="BI947" s="219">
        <f>IF(N947="nulová",J947,0)</f>
        <v>0</v>
      </c>
      <c r="BJ947" s="20" t="s">
        <v>83</v>
      </c>
      <c r="BK947" s="219">
        <f>ROUND(I947*H947,2)</f>
        <v>0</v>
      </c>
      <c r="BL947" s="20" t="s">
        <v>266</v>
      </c>
      <c r="BM947" s="218" t="s">
        <v>1119</v>
      </c>
    </row>
    <row r="948" s="2" customFormat="1">
      <c r="A948" s="41"/>
      <c r="B948" s="42"/>
      <c r="C948" s="43"/>
      <c r="D948" s="220" t="s">
        <v>155</v>
      </c>
      <c r="E948" s="43"/>
      <c r="F948" s="221" t="s">
        <v>1120</v>
      </c>
      <c r="G948" s="43"/>
      <c r="H948" s="43"/>
      <c r="I948" s="222"/>
      <c r="J948" s="43"/>
      <c r="K948" s="43"/>
      <c r="L948" s="47"/>
      <c r="M948" s="223"/>
      <c r="N948" s="224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155</v>
      </c>
      <c r="AU948" s="20" t="s">
        <v>85</v>
      </c>
    </row>
    <row r="949" s="2" customFormat="1" ht="24.15" customHeight="1">
      <c r="A949" s="41"/>
      <c r="B949" s="42"/>
      <c r="C949" s="207" t="s">
        <v>1121</v>
      </c>
      <c r="D949" s="207" t="s">
        <v>148</v>
      </c>
      <c r="E949" s="208" t="s">
        <v>1122</v>
      </c>
      <c r="F949" s="209" t="s">
        <v>1123</v>
      </c>
      <c r="G949" s="210" t="s">
        <v>716</v>
      </c>
      <c r="H949" s="280"/>
      <c r="I949" s="212"/>
      <c r="J949" s="213">
        <f>ROUND(I949*H949,2)</f>
        <v>0</v>
      </c>
      <c r="K949" s="209" t="s">
        <v>152</v>
      </c>
      <c r="L949" s="47"/>
      <c r="M949" s="214" t="s">
        <v>19</v>
      </c>
      <c r="N949" s="215" t="s">
        <v>46</v>
      </c>
      <c r="O949" s="87"/>
      <c r="P949" s="216">
        <f>O949*H949</f>
        <v>0</v>
      </c>
      <c r="Q949" s="216">
        <v>0</v>
      </c>
      <c r="R949" s="216">
        <f>Q949*H949</f>
        <v>0</v>
      </c>
      <c r="S949" s="216">
        <v>0</v>
      </c>
      <c r="T949" s="217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8" t="s">
        <v>266</v>
      </c>
      <c r="AT949" s="218" t="s">
        <v>148</v>
      </c>
      <c r="AU949" s="218" t="s">
        <v>85</v>
      </c>
      <c r="AY949" s="20" t="s">
        <v>146</v>
      </c>
      <c r="BE949" s="219">
        <f>IF(N949="základní",J949,0)</f>
        <v>0</v>
      </c>
      <c r="BF949" s="219">
        <f>IF(N949="snížená",J949,0)</f>
        <v>0</v>
      </c>
      <c r="BG949" s="219">
        <f>IF(N949="zákl. přenesená",J949,0)</f>
        <v>0</v>
      </c>
      <c r="BH949" s="219">
        <f>IF(N949="sníž. přenesená",J949,0)</f>
        <v>0</v>
      </c>
      <c r="BI949" s="219">
        <f>IF(N949="nulová",J949,0)</f>
        <v>0</v>
      </c>
      <c r="BJ949" s="20" t="s">
        <v>83</v>
      </c>
      <c r="BK949" s="219">
        <f>ROUND(I949*H949,2)</f>
        <v>0</v>
      </c>
      <c r="BL949" s="20" t="s">
        <v>266</v>
      </c>
      <c r="BM949" s="218" t="s">
        <v>1124</v>
      </c>
    </row>
    <row r="950" s="2" customFormat="1">
      <c r="A950" s="41"/>
      <c r="B950" s="42"/>
      <c r="C950" s="43"/>
      <c r="D950" s="220" t="s">
        <v>155</v>
      </c>
      <c r="E950" s="43"/>
      <c r="F950" s="221" t="s">
        <v>1125</v>
      </c>
      <c r="G950" s="43"/>
      <c r="H950" s="43"/>
      <c r="I950" s="222"/>
      <c r="J950" s="43"/>
      <c r="K950" s="43"/>
      <c r="L950" s="47"/>
      <c r="M950" s="223"/>
      <c r="N950" s="224"/>
      <c r="O950" s="87"/>
      <c r="P950" s="87"/>
      <c r="Q950" s="87"/>
      <c r="R950" s="87"/>
      <c r="S950" s="87"/>
      <c r="T950" s="88"/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T950" s="20" t="s">
        <v>155</v>
      </c>
      <c r="AU950" s="20" t="s">
        <v>85</v>
      </c>
    </row>
    <row r="951" s="12" customFormat="1" ht="22.8" customHeight="1">
      <c r="A951" s="12"/>
      <c r="B951" s="191"/>
      <c r="C951" s="192"/>
      <c r="D951" s="193" t="s">
        <v>74</v>
      </c>
      <c r="E951" s="205" t="s">
        <v>1126</v>
      </c>
      <c r="F951" s="205" t="s">
        <v>1127</v>
      </c>
      <c r="G951" s="192"/>
      <c r="H951" s="192"/>
      <c r="I951" s="195"/>
      <c r="J951" s="206">
        <f>BK951</f>
        <v>0</v>
      </c>
      <c r="K951" s="192"/>
      <c r="L951" s="197"/>
      <c r="M951" s="198"/>
      <c r="N951" s="199"/>
      <c r="O951" s="199"/>
      <c r="P951" s="200">
        <f>SUM(P952:P968)</f>
        <v>0</v>
      </c>
      <c r="Q951" s="199"/>
      <c r="R951" s="200">
        <f>SUM(R952:R968)</f>
        <v>0.016629999999999999</v>
      </c>
      <c r="S951" s="199"/>
      <c r="T951" s="201">
        <f>SUM(T952:T968)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02" t="s">
        <v>85</v>
      </c>
      <c r="AT951" s="203" t="s">
        <v>74</v>
      </c>
      <c r="AU951" s="203" t="s">
        <v>83</v>
      </c>
      <c r="AY951" s="202" t="s">
        <v>146</v>
      </c>
      <c r="BK951" s="204">
        <f>SUM(BK952:BK968)</f>
        <v>0</v>
      </c>
    </row>
    <row r="952" s="2" customFormat="1" ht="16.5" customHeight="1">
      <c r="A952" s="41"/>
      <c r="B952" s="42"/>
      <c r="C952" s="207" t="s">
        <v>1128</v>
      </c>
      <c r="D952" s="207" t="s">
        <v>148</v>
      </c>
      <c r="E952" s="208" t="s">
        <v>1129</v>
      </c>
      <c r="F952" s="209" t="s">
        <v>1130</v>
      </c>
      <c r="G952" s="210" t="s">
        <v>241</v>
      </c>
      <c r="H952" s="211">
        <v>1</v>
      </c>
      <c r="I952" s="212"/>
      <c r="J952" s="213">
        <f>ROUND(I952*H952,2)</f>
        <v>0</v>
      </c>
      <c r="K952" s="209" t="s">
        <v>152</v>
      </c>
      <c r="L952" s="47"/>
      <c r="M952" s="214" t="s">
        <v>19</v>
      </c>
      <c r="N952" s="215" t="s">
        <v>46</v>
      </c>
      <c r="O952" s="87"/>
      <c r="P952" s="216">
        <f>O952*H952</f>
        <v>0</v>
      </c>
      <c r="Q952" s="216">
        <v>0.0035999999999999999</v>
      </c>
      <c r="R952" s="216">
        <f>Q952*H952</f>
        <v>0.0035999999999999999</v>
      </c>
      <c r="S952" s="216">
        <v>0</v>
      </c>
      <c r="T952" s="217">
        <f>S952*H952</f>
        <v>0</v>
      </c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R952" s="218" t="s">
        <v>266</v>
      </c>
      <c r="AT952" s="218" t="s">
        <v>148</v>
      </c>
      <c r="AU952" s="218" t="s">
        <v>85</v>
      </c>
      <c r="AY952" s="20" t="s">
        <v>146</v>
      </c>
      <c r="BE952" s="219">
        <f>IF(N952="základní",J952,0)</f>
        <v>0</v>
      </c>
      <c r="BF952" s="219">
        <f>IF(N952="snížená",J952,0)</f>
        <v>0</v>
      </c>
      <c r="BG952" s="219">
        <f>IF(N952="zákl. přenesená",J952,0)</f>
        <v>0</v>
      </c>
      <c r="BH952" s="219">
        <f>IF(N952="sníž. přenesená",J952,0)</f>
        <v>0</v>
      </c>
      <c r="BI952" s="219">
        <f>IF(N952="nulová",J952,0)</f>
        <v>0</v>
      </c>
      <c r="BJ952" s="20" t="s">
        <v>83</v>
      </c>
      <c r="BK952" s="219">
        <f>ROUND(I952*H952,2)</f>
        <v>0</v>
      </c>
      <c r="BL952" s="20" t="s">
        <v>266</v>
      </c>
      <c r="BM952" s="218" t="s">
        <v>1131</v>
      </c>
    </row>
    <row r="953" s="2" customFormat="1">
      <c r="A953" s="41"/>
      <c r="B953" s="42"/>
      <c r="C953" s="43"/>
      <c r="D953" s="220" t="s">
        <v>155</v>
      </c>
      <c r="E953" s="43"/>
      <c r="F953" s="221" t="s">
        <v>1132</v>
      </c>
      <c r="G953" s="43"/>
      <c r="H953" s="43"/>
      <c r="I953" s="222"/>
      <c r="J953" s="43"/>
      <c r="K953" s="43"/>
      <c r="L953" s="47"/>
      <c r="M953" s="223"/>
      <c r="N953" s="224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155</v>
      </c>
      <c r="AU953" s="20" t="s">
        <v>85</v>
      </c>
    </row>
    <row r="954" s="13" customFormat="1">
      <c r="A954" s="13"/>
      <c r="B954" s="225"/>
      <c r="C954" s="226"/>
      <c r="D954" s="227" t="s">
        <v>157</v>
      </c>
      <c r="E954" s="228" t="s">
        <v>19</v>
      </c>
      <c r="F954" s="229" t="s">
        <v>1133</v>
      </c>
      <c r="G954" s="226"/>
      <c r="H954" s="228" t="s">
        <v>19</v>
      </c>
      <c r="I954" s="230"/>
      <c r="J954" s="226"/>
      <c r="K954" s="226"/>
      <c r="L954" s="231"/>
      <c r="M954" s="232"/>
      <c r="N954" s="233"/>
      <c r="O954" s="233"/>
      <c r="P954" s="233"/>
      <c r="Q954" s="233"/>
      <c r="R954" s="233"/>
      <c r="S954" s="233"/>
      <c r="T954" s="23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5" t="s">
        <v>157</v>
      </c>
      <c r="AU954" s="235" t="s">
        <v>85</v>
      </c>
      <c r="AV954" s="13" t="s">
        <v>83</v>
      </c>
      <c r="AW954" s="13" t="s">
        <v>37</v>
      </c>
      <c r="AX954" s="13" t="s">
        <v>75</v>
      </c>
      <c r="AY954" s="235" t="s">
        <v>146</v>
      </c>
    </row>
    <row r="955" s="14" customFormat="1">
      <c r="A955" s="14"/>
      <c r="B955" s="236"/>
      <c r="C955" s="237"/>
      <c r="D955" s="227" t="s">
        <v>157</v>
      </c>
      <c r="E955" s="238" t="s">
        <v>19</v>
      </c>
      <c r="F955" s="239" t="s">
        <v>83</v>
      </c>
      <c r="G955" s="237"/>
      <c r="H955" s="240">
        <v>1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6" t="s">
        <v>157</v>
      </c>
      <c r="AU955" s="246" t="s">
        <v>85</v>
      </c>
      <c r="AV955" s="14" t="s">
        <v>85</v>
      </c>
      <c r="AW955" s="14" t="s">
        <v>37</v>
      </c>
      <c r="AX955" s="14" t="s">
        <v>75</v>
      </c>
      <c r="AY955" s="246" t="s">
        <v>146</v>
      </c>
    </row>
    <row r="956" s="16" customFormat="1">
      <c r="A956" s="16"/>
      <c r="B956" s="258"/>
      <c r="C956" s="259"/>
      <c r="D956" s="227" t="s">
        <v>157</v>
      </c>
      <c r="E956" s="260" t="s">
        <v>19</v>
      </c>
      <c r="F956" s="261" t="s">
        <v>167</v>
      </c>
      <c r="G956" s="259"/>
      <c r="H956" s="262">
        <v>1</v>
      </c>
      <c r="I956" s="263"/>
      <c r="J956" s="259"/>
      <c r="K956" s="259"/>
      <c r="L956" s="264"/>
      <c r="M956" s="265"/>
      <c r="N956" s="266"/>
      <c r="O956" s="266"/>
      <c r="P956" s="266"/>
      <c r="Q956" s="266"/>
      <c r="R956" s="266"/>
      <c r="S956" s="266"/>
      <c r="T956" s="267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68" t="s">
        <v>157</v>
      </c>
      <c r="AU956" s="268" t="s">
        <v>85</v>
      </c>
      <c r="AV956" s="16" t="s">
        <v>153</v>
      </c>
      <c r="AW956" s="16" t="s">
        <v>37</v>
      </c>
      <c r="AX956" s="16" t="s">
        <v>83</v>
      </c>
      <c r="AY956" s="268" t="s">
        <v>146</v>
      </c>
    </row>
    <row r="957" s="2" customFormat="1" ht="16.5" customHeight="1">
      <c r="A957" s="41"/>
      <c r="B957" s="42"/>
      <c r="C957" s="207" t="s">
        <v>1134</v>
      </c>
      <c r="D957" s="207" t="s">
        <v>148</v>
      </c>
      <c r="E957" s="208" t="s">
        <v>1135</v>
      </c>
      <c r="F957" s="209" t="s">
        <v>1136</v>
      </c>
      <c r="G957" s="210" t="s">
        <v>241</v>
      </c>
      <c r="H957" s="211">
        <v>1</v>
      </c>
      <c r="I957" s="212"/>
      <c r="J957" s="213">
        <f>ROUND(I957*H957,2)</f>
        <v>0</v>
      </c>
      <c r="K957" s="209" t="s">
        <v>152</v>
      </c>
      <c r="L957" s="47"/>
      <c r="M957" s="214" t="s">
        <v>19</v>
      </c>
      <c r="N957" s="215" t="s">
        <v>46</v>
      </c>
      <c r="O957" s="87"/>
      <c r="P957" s="216">
        <f>O957*H957</f>
        <v>0</v>
      </c>
      <c r="Q957" s="216">
        <v>0.0035999999999999999</v>
      </c>
      <c r="R957" s="216">
        <f>Q957*H957</f>
        <v>0.0035999999999999999</v>
      </c>
      <c r="S957" s="216">
        <v>0</v>
      </c>
      <c r="T957" s="217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8" t="s">
        <v>266</v>
      </c>
      <c r="AT957" s="218" t="s">
        <v>148</v>
      </c>
      <c r="AU957" s="218" t="s">
        <v>85</v>
      </c>
      <c r="AY957" s="20" t="s">
        <v>146</v>
      </c>
      <c r="BE957" s="219">
        <f>IF(N957="základní",J957,0)</f>
        <v>0</v>
      </c>
      <c r="BF957" s="219">
        <f>IF(N957="snížená",J957,0)</f>
        <v>0</v>
      </c>
      <c r="BG957" s="219">
        <f>IF(N957="zákl. přenesená",J957,0)</f>
        <v>0</v>
      </c>
      <c r="BH957" s="219">
        <f>IF(N957="sníž. přenesená",J957,0)</f>
        <v>0</v>
      </c>
      <c r="BI957" s="219">
        <f>IF(N957="nulová",J957,0)</f>
        <v>0</v>
      </c>
      <c r="BJ957" s="20" t="s">
        <v>83</v>
      </c>
      <c r="BK957" s="219">
        <f>ROUND(I957*H957,2)</f>
        <v>0</v>
      </c>
      <c r="BL957" s="20" t="s">
        <v>266</v>
      </c>
      <c r="BM957" s="218" t="s">
        <v>1137</v>
      </c>
    </row>
    <row r="958" s="2" customFormat="1">
      <c r="A958" s="41"/>
      <c r="B958" s="42"/>
      <c r="C958" s="43"/>
      <c r="D958" s="220" t="s">
        <v>155</v>
      </c>
      <c r="E958" s="43"/>
      <c r="F958" s="221" t="s">
        <v>1138</v>
      </c>
      <c r="G958" s="43"/>
      <c r="H958" s="43"/>
      <c r="I958" s="222"/>
      <c r="J958" s="43"/>
      <c r="K958" s="43"/>
      <c r="L958" s="47"/>
      <c r="M958" s="223"/>
      <c r="N958" s="224"/>
      <c r="O958" s="87"/>
      <c r="P958" s="87"/>
      <c r="Q958" s="87"/>
      <c r="R958" s="87"/>
      <c r="S958" s="87"/>
      <c r="T958" s="88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0" t="s">
        <v>155</v>
      </c>
      <c r="AU958" s="20" t="s">
        <v>85</v>
      </c>
    </row>
    <row r="959" s="13" customFormat="1">
      <c r="A959" s="13"/>
      <c r="B959" s="225"/>
      <c r="C959" s="226"/>
      <c r="D959" s="227" t="s">
        <v>157</v>
      </c>
      <c r="E959" s="228" t="s">
        <v>19</v>
      </c>
      <c r="F959" s="229" t="s">
        <v>1133</v>
      </c>
      <c r="G959" s="226"/>
      <c r="H959" s="228" t="s">
        <v>19</v>
      </c>
      <c r="I959" s="230"/>
      <c r="J959" s="226"/>
      <c r="K959" s="226"/>
      <c r="L959" s="231"/>
      <c r="M959" s="232"/>
      <c r="N959" s="233"/>
      <c r="O959" s="233"/>
      <c r="P959" s="233"/>
      <c r="Q959" s="233"/>
      <c r="R959" s="233"/>
      <c r="S959" s="233"/>
      <c r="T959" s="234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5" t="s">
        <v>157</v>
      </c>
      <c r="AU959" s="235" t="s">
        <v>85</v>
      </c>
      <c r="AV959" s="13" t="s">
        <v>83</v>
      </c>
      <c r="AW959" s="13" t="s">
        <v>37</v>
      </c>
      <c r="AX959" s="13" t="s">
        <v>75</v>
      </c>
      <c r="AY959" s="235" t="s">
        <v>146</v>
      </c>
    </row>
    <row r="960" s="14" customFormat="1">
      <c r="A960" s="14"/>
      <c r="B960" s="236"/>
      <c r="C960" s="237"/>
      <c r="D960" s="227" t="s">
        <v>157</v>
      </c>
      <c r="E960" s="238" t="s">
        <v>19</v>
      </c>
      <c r="F960" s="239" t="s">
        <v>83</v>
      </c>
      <c r="G960" s="237"/>
      <c r="H960" s="240">
        <v>1</v>
      </c>
      <c r="I960" s="241"/>
      <c r="J960" s="237"/>
      <c r="K960" s="237"/>
      <c r="L960" s="242"/>
      <c r="M960" s="243"/>
      <c r="N960" s="244"/>
      <c r="O960" s="244"/>
      <c r="P960" s="244"/>
      <c r="Q960" s="244"/>
      <c r="R960" s="244"/>
      <c r="S960" s="244"/>
      <c r="T960" s="245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6" t="s">
        <v>157</v>
      </c>
      <c r="AU960" s="246" t="s">
        <v>85</v>
      </c>
      <c r="AV960" s="14" t="s">
        <v>85</v>
      </c>
      <c r="AW960" s="14" t="s">
        <v>37</v>
      </c>
      <c r="AX960" s="14" t="s">
        <v>75</v>
      </c>
      <c r="AY960" s="246" t="s">
        <v>146</v>
      </c>
    </row>
    <row r="961" s="16" customFormat="1">
      <c r="A961" s="16"/>
      <c r="B961" s="258"/>
      <c r="C961" s="259"/>
      <c r="D961" s="227" t="s">
        <v>157</v>
      </c>
      <c r="E961" s="260" t="s">
        <v>19</v>
      </c>
      <c r="F961" s="261" t="s">
        <v>167</v>
      </c>
      <c r="G961" s="259"/>
      <c r="H961" s="262">
        <v>1</v>
      </c>
      <c r="I961" s="263"/>
      <c r="J961" s="259"/>
      <c r="K961" s="259"/>
      <c r="L961" s="264"/>
      <c r="M961" s="265"/>
      <c r="N961" s="266"/>
      <c r="O961" s="266"/>
      <c r="P961" s="266"/>
      <c r="Q961" s="266"/>
      <c r="R961" s="266"/>
      <c r="S961" s="266"/>
      <c r="T961" s="267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T961" s="268" t="s">
        <v>157</v>
      </c>
      <c r="AU961" s="268" t="s">
        <v>85</v>
      </c>
      <c r="AV961" s="16" t="s">
        <v>153</v>
      </c>
      <c r="AW961" s="16" t="s">
        <v>37</v>
      </c>
      <c r="AX961" s="16" t="s">
        <v>83</v>
      </c>
      <c r="AY961" s="268" t="s">
        <v>146</v>
      </c>
    </row>
    <row r="962" s="2" customFormat="1" ht="16.5" customHeight="1">
      <c r="A962" s="41"/>
      <c r="B962" s="42"/>
      <c r="C962" s="207" t="s">
        <v>1139</v>
      </c>
      <c r="D962" s="207" t="s">
        <v>148</v>
      </c>
      <c r="E962" s="208" t="s">
        <v>1140</v>
      </c>
      <c r="F962" s="209" t="s">
        <v>1141</v>
      </c>
      <c r="G962" s="210" t="s">
        <v>241</v>
      </c>
      <c r="H962" s="211">
        <v>1</v>
      </c>
      <c r="I962" s="212"/>
      <c r="J962" s="213">
        <f>ROUND(I962*H962,2)</f>
        <v>0</v>
      </c>
      <c r="K962" s="209" t="s">
        <v>152</v>
      </c>
      <c r="L962" s="47"/>
      <c r="M962" s="214" t="s">
        <v>19</v>
      </c>
      <c r="N962" s="215" t="s">
        <v>46</v>
      </c>
      <c r="O962" s="87"/>
      <c r="P962" s="216">
        <f>O962*H962</f>
        <v>0</v>
      </c>
      <c r="Q962" s="216">
        <v>0.0035999999999999999</v>
      </c>
      <c r="R962" s="216">
        <f>Q962*H962</f>
        <v>0.0035999999999999999</v>
      </c>
      <c r="S962" s="216">
        <v>0</v>
      </c>
      <c r="T962" s="217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18" t="s">
        <v>266</v>
      </c>
      <c r="AT962" s="218" t="s">
        <v>148</v>
      </c>
      <c r="AU962" s="218" t="s">
        <v>85</v>
      </c>
      <c r="AY962" s="20" t="s">
        <v>146</v>
      </c>
      <c r="BE962" s="219">
        <f>IF(N962="základní",J962,0)</f>
        <v>0</v>
      </c>
      <c r="BF962" s="219">
        <f>IF(N962="snížená",J962,0)</f>
        <v>0</v>
      </c>
      <c r="BG962" s="219">
        <f>IF(N962="zákl. přenesená",J962,0)</f>
        <v>0</v>
      </c>
      <c r="BH962" s="219">
        <f>IF(N962="sníž. přenesená",J962,0)</f>
        <v>0</v>
      </c>
      <c r="BI962" s="219">
        <f>IF(N962="nulová",J962,0)</f>
        <v>0</v>
      </c>
      <c r="BJ962" s="20" t="s">
        <v>83</v>
      </c>
      <c r="BK962" s="219">
        <f>ROUND(I962*H962,2)</f>
        <v>0</v>
      </c>
      <c r="BL962" s="20" t="s">
        <v>266</v>
      </c>
      <c r="BM962" s="218" t="s">
        <v>1142</v>
      </c>
    </row>
    <row r="963" s="2" customFormat="1">
      <c r="A963" s="41"/>
      <c r="B963" s="42"/>
      <c r="C963" s="43"/>
      <c r="D963" s="220" t="s">
        <v>155</v>
      </c>
      <c r="E963" s="43"/>
      <c r="F963" s="221" t="s">
        <v>1143</v>
      </c>
      <c r="G963" s="43"/>
      <c r="H963" s="43"/>
      <c r="I963" s="222"/>
      <c r="J963" s="43"/>
      <c r="K963" s="43"/>
      <c r="L963" s="47"/>
      <c r="M963" s="223"/>
      <c r="N963" s="224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20" t="s">
        <v>155</v>
      </c>
      <c r="AU963" s="20" t="s">
        <v>85</v>
      </c>
    </row>
    <row r="964" s="13" customFormat="1">
      <c r="A964" s="13"/>
      <c r="B964" s="225"/>
      <c r="C964" s="226"/>
      <c r="D964" s="227" t="s">
        <v>157</v>
      </c>
      <c r="E964" s="228" t="s">
        <v>19</v>
      </c>
      <c r="F964" s="229" t="s">
        <v>1133</v>
      </c>
      <c r="G964" s="226"/>
      <c r="H964" s="228" t="s">
        <v>19</v>
      </c>
      <c r="I964" s="230"/>
      <c r="J964" s="226"/>
      <c r="K964" s="226"/>
      <c r="L964" s="231"/>
      <c r="M964" s="232"/>
      <c r="N964" s="233"/>
      <c r="O964" s="233"/>
      <c r="P964" s="233"/>
      <c r="Q964" s="233"/>
      <c r="R964" s="233"/>
      <c r="S964" s="233"/>
      <c r="T964" s="23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5" t="s">
        <v>157</v>
      </c>
      <c r="AU964" s="235" t="s">
        <v>85</v>
      </c>
      <c r="AV964" s="13" t="s">
        <v>83</v>
      </c>
      <c r="AW964" s="13" t="s">
        <v>37</v>
      </c>
      <c r="AX964" s="13" t="s">
        <v>75</v>
      </c>
      <c r="AY964" s="235" t="s">
        <v>146</v>
      </c>
    </row>
    <row r="965" s="14" customFormat="1">
      <c r="A965" s="14"/>
      <c r="B965" s="236"/>
      <c r="C965" s="237"/>
      <c r="D965" s="227" t="s">
        <v>157</v>
      </c>
      <c r="E965" s="238" t="s">
        <v>19</v>
      </c>
      <c r="F965" s="239" t="s">
        <v>83</v>
      </c>
      <c r="G965" s="237"/>
      <c r="H965" s="240">
        <v>1</v>
      </c>
      <c r="I965" s="241"/>
      <c r="J965" s="237"/>
      <c r="K965" s="237"/>
      <c r="L965" s="242"/>
      <c r="M965" s="243"/>
      <c r="N965" s="244"/>
      <c r="O965" s="244"/>
      <c r="P965" s="244"/>
      <c r="Q965" s="244"/>
      <c r="R965" s="244"/>
      <c r="S965" s="244"/>
      <c r="T965" s="245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6" t="s">
        <v>157</v>
      </c>
      <c r="AU965" s="246" t="s">
        <v>85</v>
      </c>
      <c r="AV965" s="14" t="s">
        <v>85</v>
      </c>
      <c r="AW965" s="14" t="s">
        <v>37</v>
      </c>
      <c r="AX965" s="14" t="s">
        <v>75</v>
      </c>
      <c r="AY965" s="246" t="s">
        <v>146</v>
      </c>
    </row>
    <row r="966" s="16" customFormat="1">
      <c r="A966" s="16"/>
      <c r="B966" s="258"/>
      <c r="C966" s="259"/>
      <c r="D966" s="227" t="s">
        <v>157</v>
      </c>
      <c r="E966" s="260" t="s">
        <v>19</v>
      </c>
      <c r="F966" s="261" t="s">
        <v>167</v>
      </c>
      <c r="G966" s="259"/>
      <c r="H966" s="262">
        <v>1</v>
      </c>
      <c r="I966" s="263"/>
      <c r="J966" s="259"/>
      <c r="K966" s="259"/>
      <c r="L966" s="264"/>
      <c r="M966" s="265"/>
      <c r="N966" s="266"/>
      <c r="O966" s="266"/>
      <c r="P966" s="266"/>
      <c r="Q966" s="266"/>
      <c r="R966" s="266"/>
      <c r="S966" s="266"/>
      <c r="T966" s="267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T966" s="268" t="s">
        <v>157</v>
      </c>
      <c r="AU966" s="268" t="s">
        <v>85</v>
      </c>
      <c r="AV966" s="16" t="s">
        <v>153</v>
      </c>
      <c r="AW966" s="16" t="s">
        <v>37</v>
      </c>
      <c r="AX966" s="16" t="s">
        <v>83</v>
      </c>
      <c r="AY966" s="268" t="s">
        <v>146</v>
      </c>
    </row>
    <row r="967" s="2" customFormat="1" ht="24.15" customHeight="1">
      <c r="A967" s="41"/>
      <c r="B967" s="42"/>
      <c r="C967" s="207" t="s">
        <v>1144</v>
      </c>
      <c r="D967" s="207" t="s">
        <v>148</v>
      </c>
      <c r="E967" s="208" t="s">
        <v>1145</v>
      </c>
      <c r="F967" s="209" t="s">
        <v>1146</v>
      </c>
      <c r="G967" s="210" t="s">
        <v>241</v>
      </c>
      <c r="H967" s="211">
        <v>1</v>
      </c>
      <c r="I967" s="212"/>
      <c r="J967" s="213">
        <f>ROUND(I967*H967,2)</f>
        <v>0</v>
      </c>
      <c r="K967" s="209" t="s">
        <v>152</v>
      </c>
      <c r="L967" s="47"/>
      <c r="M967" s="214" t="s">
        <v>19</v>
      </c>
      <c r="N967" s="215" t="s">
        <v>46</v>
      </c>
      <c r="O967" s="87"/>
      <c r="P967" s="216">
        <f>O967*H967</f>
        <v>0</v>
      </c>
      <c r="Q967" s="216">
        <v>0.0058300000000000001</v>
      </c>
      <c r="R967" s="216">
        <f>Q967*H967</f>
        <v>0.0058300000000000001</v>
      </c>
      <c r="S967" s="216">
        <v>0</v>
      </c>
      <c r="T967" s="217">
        <f>S967*H967</f>
        <v>0</v>
      </c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R967" s="218" t="s">
        <v>266</v>
      </c>
      <c r="AT967" s="218" t="s">
        <v>148</v>
      </c>
      <c r="AU967" s="218" t="s">
        <v>85</v>
      </c>
      <c r="AY967" s="20" t="s">
        <v>146</v>
      </c>
      <c r="BE967" s="219">
        <f>IF(N967="základní",J967,0)</f>
        <v>0</v>
      </c>
      <c r="BF967" s="219">
        <f>IF(N967="snížená",J967,0)</f>
        <v>0</v>
      </c>
      <c r="BG967" s="219">
        <f>IF(N967="zákl. přenesená",J967,0)</f>
        <v>0</v>
      </c>
      <c r="BH967" s="219">
        <f>IF(N967="sníž. přenesená",J967,0)</f>
        <v>0</v>
      </c>
      <c r="BI967" s="219">
        <f>IF(N967="nulová",J967,0)</f>
        <v>0</v>
      </c>
      <c r="BJ967" s="20" t="s">
        <v>83</v>
      </c>
      <c r="BK967" s="219">
        <f>ROUND(I967*H967,2)</f>
        <v>0</v>
      </c>
      <c r="BL967" s="20" t="s">
        <v>266</v>
      </c>
      <c r="BM967" s="218" t="s">
        <v>1147</v>
      </c>
    </row>
    <row r="968" s="2" customFormat="1">
      <c r="A968" s="41"/>
      <c r="B968" s="42"/>
      <c r="C968" s="43"/>
      <c r="D968" s="220" t="s">
        <v>155</v>
      </c>
      <c r="E968" s="43"/>
      <c r="F968" s="221" t="s">
        <v>1148</v>
      </c>
      <c r="G968" s="43"/>
      <c r="H968" s="43"/>
      <c r="I968" s="222"/>
      <c r="J968" s="43"/>
      <c r="K968" s="43"/>
      <c r="L968" s="47"/>
      <c r="M968" s="223"/>
      <c r="N968" s="224"/>
      <c r="O968" s="87"/>
      <c r="P968" s="87"/>
      <c r="Q968" s="87"/>
      <c r="R968" s="87"/>
      <c r="S968" s="87"/>
      <c r="T968" s="88"/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T968" s="20" t="s">
        <v>155</v>
      </c>
      <c r="AU968" s="20" t="s">
        <v>85</v>
      </c>
    </row>
    <row r="969" s="12" customFormat="1" ht="22.8" customHeight="1">
      <c r="A969" s="12"/>
      <c r="B969" s="191"/>
      <c r="C969" s="192"/>
      <c r="D969" s="193" t="s">
        <v>74</v>
      </c>
      <c r="E969" s="205" t="s">
        <v>1149</v>
      </c>
      <c r="F969" s="205" t="s">
        <v>1150</v>
      </c>
      <c r="G969" s="192"/>
      <c r="H969" s="192"/>
      <c r="I969" s="195"/>
      <c r="J969" s="206">
        <f>BK969</f>
        <v>0</v>
      </c>
      <c r="K969" s="192"/>
      <c r="L969" s="197"/>
      <c r="M969" s="198"/>
      <c r="N969" s="199"/>
      <c r="O969" s="199"/>
      <c r="P969" s="200">
        <f>SUM(P970:P1097)</f>
        <v>0</v>
      </c>
      <c r="Q969" s="199"/>
      <c r="R969" s="200">
        <f>SUM(R970:R1097)</f>
        <v>0.23579</v>
      </c>
      <c r="S969" s="199"/>
      <c r="T969" s="201">
        <f>SUM(T970:T1097)</f>
        <v>0.13530999999999999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02" t="s">
        <v>85</v>
      </c>
      <c r="AT969" s="203" t="s">
        <v>74</v>
      </c>
      <c r="AU969" s="203" t="s">
        <v>83</v>
      </c>
      <c r="AY969" s="202" t="s">
        <v>146</v>
      </c>
      <c r="BK969" s="204">
        <f>SUM(BK970:BK1097)</f>
        <v>0</v>
      </c>
    </row>
    <row r="970" s="2" customFormat="1" ht="16.5" customHeight="1">
      <c r="A970" s="41"/>
      <c r="B970" s="42"/>
      <c r="C970" s="207" t="s">
        <v>1151</v>
      </c>
      <c r="D970" s="207" t="s">
        <v>148</v>
      </c>
      <c r="E970" s="208" t="s">
        <v>1152</v>
      </c>
      <c r="F970" s="209" t="s">
        <v>1153</v>
      </c>
      <c r="G970" s="210" t="s">
        <v>241</v>
      </c>
      <c r="H970" s="211">
        <v>7</v>
      </c>
      <c r="I970" s="212"/>
      <c r="J970" s="213">
        <f>ROUND(I970*H970,2)</f>
        <v>0</v>
      </c>
      <c r="K970" s="209" t="s">
        <v>152</v>
      </c>
      <c r="L970" s="47"/>
      <c r="M970" s="214" t="s">
        <v>19</v>
      </c>
      <c r="N970" s="215" t="s">
        <v>46</v>
      </c>
      <c r="O970" s="87"/>
      <c r="P970" s="216">
        <f>O970*H970</f>
        <v>0</v>
      </c>
      <c r="Q970" s="216">
        <v>0</v>
      </c>
      <c r="R970" s="216">
        <f>Q970*H970</f>
        <v>0</v>
      </c>
      <c r="S970" s="216">
        <v>0.01933</v>
      </c>
      <c r="T970" s="217">
        <f>S970*H970</f>
        <v>0.13530999999999999</v>
      </c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R970" s="218" t="s">
        <v>266</v>
      </c>
      <c r="AT970" s="218" t="s">
        <v>148</v>
      </c>
      <c r="AU970" s="218" t="s">
        <v>85</v>
      </c>
      <c r="AY970" s="20" t="s">
        <v>146</v>
      </c>
      <c r="BE970" s="219">
        <f>IF(N970="základní",J970,0)</f>
        <v>0</v>
      </c>
      <c r="BF970" s="219">
        <f>IF(N970="snížená",J970,0)</f>
        <v>0</v>
      </c>
      <c r="BG970" s="219">
        <f>IF(N970="zákl. přenesená",J970,0)</f>
        <v>0</v>
      </c>
      <c r="BH970" s="219">
        <f>IF(N970="sníž. přenesená",J970,0)</f>
        <v>0</v>
      </c>
      <c r="BI970" s="219">
        <f>IF(N970="nulová",J970,0)</f>
        <v>0</v>
      </c>
      <c r="BJ970" s="20" t="s">
        <v>83</v>
      </c>
      <c r="BK970" s="219">
        <f>ROUND(I970*H970,2)</f>
        <v>0</v>
      </c>
      <c r="BL970" s="20" t="s">
        <v>266</v>
      </c>
      <c r="BM970" s="218" t="s">
        <v>1154</v>
      </c>
    </row>
    <row r="971" s="2" customFormat="1">
      <c r="A971" s="41"/>
      <c r="B971" s="42"/>
      <c r="C971" s="43"/>
      <c r="D971" s="220" t="s">
        <v>155</v>
      </c>
      <c r="E971" s="43"/>
      <c r="F971" s="221" t="s">
        <v>1155</v>
      </c>
      <c r="G971" s="43"/>
      <c r="H971" s="43"/>
      <c r="I971" s="222"/>
      <c r="J971" s="43"/>
      <c r="K971" s="43"/>
      <c r="L971" s="47"/>
      <c r="M971" s="223"/>
      <c r="N971" s="224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20" t="s">
        <v>155</v>
      </c>
      <c r="AU971" s="20" t="s">
        <v>85</v>
      </c>
    </row>
    <row r="972" s="2" customFormat="1" ht="21.75" customHeight="1">
      <c r="A972" s="41"/>
      <c r="B972" s="42"/>
      <c r="C972" s="207" t="s">
        <v>1156</v>
      </c>
      <c r="D972" s="207" t="s">
        <v>148</v>
      </c>
      <c r="E972" s="208" t="s">
        <v>1157</v>
      </c>
      <c r="F972" s="209" t="s">
        <v>1158</v>
      </c>
      <c r="G972" s="210" t="s">
        <v>241</v>
      </c>
      <c r="H972" s="211">
        <v>3</v>
      </c>
      <c r="I972" s="212"/>
      <c r="J972" s="213">
        <f>ROUND(I972*H972,2)</f>
        <v>0</v>
      </c>
      <c r="K972" s="209" t="s">
        <v>152</v>
      </c>
      <c r="L972" s="47"/>
      <c r="M972" s="214" t="s">
        <v>19</v>
      </c>
      <c r="N972" s="215" t="s">
        <v>46</v>
      </c>
      <c r="O972" s="87"/>
      <c r="P972" s="216">
        <f>O972*H972</f>
        <v>0</v>
      </c>
      <c r="Q972" s="216">
        <v>0.016969999999999999</v>
      </c>
      <c r="R972" s="216">
        <f>Q972*H972</f>
        <v>0.050909999999999997</v>
      </c>
      <c r="S972" s="216">
        <v>0</v>
      </c>
      <c r="T972" s="217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8" t="s">
        <v>266</v>
      </c>
      <c r="AT972" s="218" t="s">
        <v>148</v>
      </c>
      <c r="AU972" s="218" t="s">
        <v>85</v>
      </c>
      <c r="AY972" s="20" t="s">
        <v>146</v>
      </c>
      <c r="BE972" s="219">
        <f>IF(N972="základní",J972,0)</f>
        <v>0</v>
      </c>
      <c r="BF972" s="219">
        <f>IF(N972="snížená",J972,0)</f>
        <v>0</v>
      </c>
      <c r="BG972" s="219">
        <f>IF(N972="zákl. přenesená",J972,0)</f>
        <v>0</v>
      </c>
      <c r="BH972" s="219">
        <f>IF(N972="sníž. přenesená",J972,0)</f>
        <v>0</v>
      </c>
      <c r="BI972" s="219">
        <f>IF(N972="nulová",J972,0)</f>
        <v>0</v>
      </c>
      <c r="BJ972" s="20" t="s">
        <v>83</v>
      </c>
      <c r="BK972" s="219">
        <f>ROUND(I972*H972,2)</f>
        <v>0</v>
      </c>
      <c r="BL972" s="20" t="s">
        <v>266</v>
      </c>
      <c r="BM972" s="218" t="s">
        <v>1159</v>
      </c>
    </row>
    <row r="973" s="2" customFormat="1">
      <c r="A973" s="41"/>
      <c r="B973" s="42"/>
      <c r="C973" s="43"/>
      <c r="D973" s="220" t="s">
        <v>155</v>
      </c>
      <c r="E973" s="43"/>
      <c r="F973" s="221" t="s">
        <v>1160</v>
      </c>
      <c r="G973" s="43"/>
      <c r="H973" s="43"/>
      <c r="I973" s="222"/>
      <c r="J973" s="43"/>
      <c r="K973" s="43"/>
      <c r="L973" s="47"/>
      <c r="M973" s="223"/>
      <c r="N973" s="224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20" t="s">
        <v>155</v>
      </c>
      <c r="AU973" s="20" t="s">
        <v>85</v>
      </c>
    </row>
    <row r="974" s="13" customFormat="1">
      <c r="A974" s="13"/>
      <c r="B974" s="225"/>
      <c r="C974" s="226"/>
      <c r="D974" s="227" t="s">
        <v>157</v>
      </c>
      <c r="E974" s="228" t="s">
        <v>19</v>
      </c>
      <c r="F974" s="229" t="s">
        <v>1161</v>
      </c>
      <c r="G974" s="226"/>
      <c r="H974" s="228" t="s">
        <v>19</v>
      </c>
      <c r="I974" s="230"/>
      <c r="J974" s="226"/>
      <c r="K974" s="226"/>
      <c r="L974" s="231"/>
      <c r="M974" s="232"/>
      <c r="N974" s="233"/>
      <c r="O974" s="233"/>
      <c r="P974" s="233"/>
      <c r="Q974" s="233"/>
      <c r="R974" s="233"/>
      <c r="S974" s="233"/>
      <c r="T974" s="23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5" t="s">
        <v>157</v>
      </c>
      <c r="AU974" s="235" t="s">
        <v>85</v>
      </c>
      <c r="AV974" s="13" t="s">
        <v>83</v>
      </c>
      <c r="AW974" s="13" t="s">
        <v>37</v>
      </c>
      <c r="AX974" s="13" t="s">
        <v>75</v>
      </c>
      <c r="AY974" s="235" t="s">
        <v>146</v>
      </c>
    </row>
    <row r="975" s="14" customFormat="1">
      <c r="A975" s="14"/>
      <c r="B975" s="236"/>
      <c r="C975" s="237"/>
      <c r="D975" s="227" t="s">
        <v>157</v>
      </c>
      <c r="E975" s="238" t="s">
        <v>19</v>
      </c>
      <c r="F975" s="239" t="s">
        <v>83</v>
      </c>
      <c r="G975" s="237"/>
      <c r="H975" s="240">
        <v>1</v>
      </c>
      <c r="I975" s="241"/>
      <c r="J975" s="237"/>
      <c r="K975" s="237"/>
      <c r="L975" s="242"/>
      <c r="M975" s="243"/>
      <c r="N975" s="244"/>
      <c r="O975" s="244"/>
      <c r="P975" s="244"/>
      <c r="Q975" s="244"/>
      <c r="R975" s="244"/>
      <c r="S975" s="244"/>
      <c r="T975" s="245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6" t="s">
        <v>157</v>
      </c>
      <c r="AU975" s="246" t="s">
        <v>85</v>
      </c>
      <c r="AV975" s="14" t="s">
        <v>85</v>
      </c>
      <c r="AW975" s="14" t="s">
        <v>37</v>
      </c>
      <c r="AX975" s="14" t="s">
        <v>75</v>
      </c>
      <c r="AY975" s="246" t="s">
        <v>146</v>
      </c>
    </row>
    <row r="976" s="13" customFormat="1">
      <c r="A976" s="13"/>
      <c r="B976" s="225"/>
      <c r="C976" s="226"/>
      <c r="D976" s="227" t="s">
        <v>157</v>
      </c>
      <c r="E976" s="228" t="s">
        <v>19</v>
      </c>
      <c r="F976" s="229" t="s">
        <v>304</v>
      </c>
      <c r="G976" s="226"/>
      <c r="H976" s="228" t="s">
        <v>19</v>
      </c>
      <c r="I976" s="230"/>
      <c r="J976" s="226"/>
      <c r="K976" s="226"/>
      <c r="L976" s="231"/>
      <c r="M976" s="232"/>
      <c r="N976" s="233"/>
      <c r="O976" s="233"/>
      <c r="P976" s="233"/>
      <c r="Q976" s="233"/>
      <c r="R976" s="233"/>
      <c r="S976" s="233"/>
      <c r="T976" s="23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5" t="s">
        <v>157</v>
      </c>
      <c r="AU976" s="235" t="s">
        <v>85</v>
      </c>
      <c r="AV976" s="13" t="s">
        <v>83</v>
      </c>
      <c r="AW976" s="13" t="s">
        <v>37</v>
      </c>
      <c r="AX976" s="13" t="s">
        <v>75</v>
      </c>
      <c r="AY976" s="235" t="s">
        <v>146</v>
      </c>
    </row>
    <row r="977" s="14" customFormat="1">
      <c r="A977" s="14"/>
      <c r="B977" s="236"/>
      <c r="C977" s="237"/>
      <c r="D977" s="227" t="s">
        <v>157</v>
      </c>
      <c r="E977" s="238" t="s">
        <v>19</v>
      </c>
      <c r="F977" s="239" t="s">
        <v>85</v>
      </c>
      <c r="G977" s="237"/>
      <c r="H977" s="240">
        <v>2</v>
      </c>
      <c r="I977" s="241"/>
      <c r="J977" s="237"/>
      <c r="K977" s="237"/>
      <c r="L977" s="242"/>
      <c r="M977" s="243"/>
      <c r="N977" s="244"/>
      <c r="O977" s="244"/>
      <c r="P977" s="244"/>
      <c r="Q977" s="244"/>
      <c r="R977" s="244"/>
      <c r="S977" s="244"/>
      <c r="T977" s="245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6" t="s">
        <v>157</v>
      </c>
      <c r="AU977" s="246" t="s">
        <v>85</v>
      </c>
      <c r="AV977" s="14" t="s">
        <v>85</v>
      </c>
      <c r="AW977" s="14" t="s">
        <v>37</v>
      </c>
      <c r="AX977" s="14" t="s">
        <v>75</v>
      </c>
      <c r="AY977" s="246" t="s">
        <v>146</v>
      </c>
    </row>
    <row r="978" s="16" customFormat="1">
      <c r="A978" s="16"/>
      <c r="B978" s="258"/>
      <c r="C978" s="259"/>
      <c r="D978" s="227" t="s">
        <v>157</v>
      </c>
      <c r="E978" s="260" t="s">
        <v>19</v>
      </c>
      <c r="F978" s="261" t="s">
        <v>167</v>
      </c>
      <c r="G978" s="259"/>
      <c r="H978" s="262">
        <v>3</v>
      </c>
      <c r="I978" s="263"/>
      <c r="J978" s="259"/>
      <c r="K978" s="259"/>
      <c r="L978" s="264"/>
      <c r="M978" s="265"/>
      <c r="N978" s="266"/>
      <c r="O978" s="266"/>
      <c r="P978" s="266"/>
      <c r="Q978" s="266"/>
      <c r="R978" s="266"/>
      <c r="S978" s="266"/>
      <c r="T978" s="267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T978" s="268" t="s">
        <v>157</v>
      </c>
      <c r="AU978" s="268" t="s">
        <v>85</v>
      </c>
      <c r="AV978" s="16" t="s">
        <v>153</v>
      </c>
      <c r="AW978" s="16" t="s">
        <v>37</v>
      </c>
      <c r="AX978" s="16" t="s">
        <v>83</v>
      </c>
      <c r="AY978" s="268" t="s">
        <v>146</v>
      </c>
    </row>
    <row r="979" s="2" customFormat="1" ht="24.15" customHeight="1">
      <c r="A979" s="41"/>
      <c r="B979" s="42"/>
      <c r="C979" s="207" t="s">
        <v>1162</v>
      </c>
      <c r="D979" s="207" t="s">
        <v>148</v>
      </c>
      <c r="E979" s="208" t="s">
        <v>1163</v>
      </c>
      <c r="F979" s="209" t="s">
        <v>1164</v>
      </c>
      <c r="G979" s="210" t="s">
        <v>241</v>
      </c>
      <c r="H979" s="211">
        <v>4</v>
      </c>
      <c r="I979" s="212"/>
      <c r="J979" s="213">
        <f>ROUND(I979*H979,2)</f>
        <v>0</v>
      </c>
      <c r="K979" s="209" t="s">
        <v>152</v>
      </c>
      <c r="L979" s="47"/>
      <c r="M979" s="214" t="s">
        <v>19</v>
      </c>
      <c r="N979" s="215" t="s">
        <v>46</v>
      </c>
      <c r="O979" s="87"/>
      <c r="P979" s="216">
        <f>O979*H979</f>
        <v>0</v>
      </c>
      <c r="Q979" s="216">
        <v>0.01197</v>
      </c>
      <c r="R979" s="216">
        <f>Q979*H979</f>
        <v>0.047879999999999999</v>
      </c>
      <c r="S979" s="216">
        <v>0</v>
      </c>
      <c r="T979" s="217">
        <f>S979*H979</f>
        <v>0</v>
      </c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R979" s="218" t="s">
        <v>266</v>
      </c>
      <c r="AT979" s="218" t="s">
        <v>148</v>
      </c>
      <c r="AU979" s="218" t="s">
        <v>85</v>
      </c>
      <c r="AY979" s="20" t="s">
        <v>146</v>
      </c>
      <c r="BE979" s="219">
        <f>IF(N979="základní",J979,0)</f>
        <v>0</v>
      </c>
      <c r="BF979" s="219">
        <f>IF(N979="snížená",J979,0)</f>
        <v>0</v>
      </c>
      <c r="BG979" s="219">
        <f>IF(N979="zákl. přenesená",J979,0)</f>
        <v>0</v>
      </c>
      <c r="BH979" s="219">
        <f>IF(N979="sníž. přenesená",J979,0)</f>
        <v>0</v>
      </c>
      <c r="BI979" s="219">
        <f>IF(N979="nulová",J979,0)</f>
        <v>0</v>
      </c>
      <c r="BJ979" s="20" t="s">
        <v>83</v>
      </c>
      <c r="BK979" s="219">
        <f>ROUND(I979*H979,2)</f>
        <v>0</v>
      </c>
      <c r="BL979" s="20" t="s">
        <v>266</v>
      </c>
      <c r="BM979" s="218" t="s">
        <v>1165</v>
      </c>
    </row>
    <row r="980" s="2" customFormat="1">
      <c r="A980" s="41"/>
      <c r="B980" s="42"/>
      <c r="C980" s="43"/>
      <c r="D980" s="220" t="s">
        <v>155</v>
      </c>
      <c r="E980" s="43"/>
      <c r="F980" s="221" t="s">
        <v>1166</v>
      </c>
      <c r="G980" s="43"/>
      <c r="H980" s="43"/>
      <c r="I980" s="222"/>
      <c r="J980" s="43"/>
      <c r="K980" s="43"/>
      <c r="L980" s="47"/>
      <c r="M980" s="223"/>
      <c r="N980" s="224"/>
      <c r="O980" s="87"/>
      <c r="P980" s="87"/>
      <c r="Q980" s="87"/>
      <c r="R980" s="87"/>
      <c r="S980" s="87"/>
      <c r="T980" s="88"/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T980" s="20" t="s">
        <v>155</v>
      </c>
      <c r="AU980" s="20" t="s">
        <v>85</v>
      </c>
    </row>
    <row r="981" s="13" customFormat="1">
      <c r="A981" s="13"/>
      <c r="B981" s="225"/>
      <c r="C981" s="226"/>
      <c r="D981" s="227" t="s">
        <v>157</v>
      </c>
      <c r="E981" s="228" t="s">
        <v>19</v>
      </c>
      <c r="F981" s="229" t="s">
        <v>1167</v>
      </c>
      <c r="G981" s="226"/>
      <c r="H981" s="228" t="s">
        <v>19</v>
      </c>
      <c r="I981" s="230"/>
      <c r="J981" s="226"/>
      <c r="K981" s="226"/>
      <c r="L981" s="231"/>
      <c r="M981" s="232"/>
      <c r="N981" s="233"/>
      <c r="O981" s="233"/>
      <c r="P981" s="233"/>
      <c r="Q981" s="233"/>
      <c r="R981" s="233"/>
      <c r="S981" s="233"/>
      <c r="T981" s="23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5" t="s">
        <v>157</v>
      </c>
      <c r="AU981" s="235" t="s">
        <v>85</v>
      </c>
      <c r="AV981" s="13" t="s">
        <v>83</v>
      </c>
      <c r="AW981" s="13" t="s">
        <v>37</v>
      </c>
      <c r="AX981" s="13" t="s">
        <v>75</v>
      </c>
      <c r="AY981" s="235" t="s">
        <v>146</v>
      </c>
    </row>
    <row r="982" s="14" customFormat="1">
      <c r="A982" s="14"/>
      <c r="B982" s="236"/>
      <c r="C982" s="237"/>
      <c r="D982" s="227" t="s">
        <v>157</v>
      </c>
      <c r="E982" s="238" t="s">
        <v>19</v>
      </c>
      <c r="F982" s="239" t="s">
        <v>83</v>
      </c>
      <c r="G982" s="237"/>
      <c r="H982" s="240">
        <v>1</v>
      </c>
      <c r="I982" s="241"/>
      <c r="J982" s="237"/>
      <c r="K982" s="237"/>
      <c r="L982" s="242"/>
      <c r="M982" s="243"/>
      <c r="N982" s="244"/>
      <c r="O982" s="244"/>
      <c r="P982" s="244"/>
      <c r="Q982" s="244"/>
      <c r="R982" s="244"/>
      <c r="S982" s="244"/>
      <c r="T982" s="245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6" t="s">
        <v>157</v>
      </c>
      <c r="AU982" s="246" t="s">
        <v>85</v>
      </c>
      <c r="AV982" s="14" t="s">
        <v>85</v>
      </c>
      <c r="AW982" s="14" t="s">
        <v>37</v>
      </c>
      <c r="AX982" s="14" t="s">
        <v>75</v>
      </c>
      <c r="AY982" s="246" t="s">
        <v>146</v>
      </c>
    </row>
    <row r="983" s="13" customFormat="1">
      <c r="A983" s="13"/>
      <c r="B983" s="225"/>
      <c r="C983" s="226"/>
      <c r="D983" s="227" t="s">
        <v>157</v>
      </c>
      <c r="E983" s="228" t="s">
        <v>19</v>
      </c>
      <c r="F983" s="229" t="s">
        <v>418</v>
      </c>
      <c r="G983" s="226"/>
      <c r="H983" s="228" t="s">
        <v>19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5" t="s">
        <v>157</v>
      </c>
      <c r="AU983" s="235" t="s">
        <v>85</v>
      </c>
      <c r="AV983" s="13" t="s">
        <v>83</v>
      </c>
      <c r="AW983" s="13" t="s">
        <v>37</v>
      </c>
      <c r="AX983" s="13" t="s">
        <v>75</v>
      </c>
      <c r="AY983" s="235" t="s">
        <v>146</v>
      </c>
    </row>
    <row r="984" s="14" customFormat="1">
      <c r="A984" s="14"/>
      <c r="B984" s="236"/>
      <c r="C984" s="237"/>
      <c r="D984" s="227" t="s">
        <v>157</v>
      </c>
      <c r="E984" s="238" t="s">
        <v>19</v>
      </c>
      <c r="F984" s="239" t="s">
        <v>83</v>
      </c>
      <c r="G984" s="237"/>
      <c r="H984" s="240">
        <v>1</v>
      </c>
      <c r="I984" s="241"/>
      <c r="J984" s="237"/>
      <c r="K984" s="237"/>
      <c r="L984" s="242"/>
      <c r="M984" s="243"/>
      <c r="N984" s="244"/>
      <c r="O984" s="244"/>
      <c r="P984" s="244"/>
      <c r="Q984" s="244"/>
      <c r="R984" s="244"/>
      <c r="S984" s="244"/>
      <c r="T984" s="245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6" t="s">
        <v>157</v>
      </c>
      <c r="AU984" s="246" t="s">
        <v>85</v>
      </c>
      <c r="AV984" s="14" t="s">
        <v>85</v>
      </c>
      <c r="AW984" s="14" t="s">
        <v>37</v>
      </c>
      <c r="AX984" s="14" t="s">
        <v>75</v>
      </c>
      <c r="AY984" s="246" t="s">
        <v>146</v>
      </c>
    </row>
    <row r="985" s="13" customFormat="1">
      <c r="A985" s="13"/>
      <c r="B985" s="225"/>
      <c r="C985" s="226"/>
      <c r="D985" s="227" t="s">
        <v>157</v>
      </c>
      <c r="E985" s="228" t="s">
        <v>19</v>
      </c>
      <c r="F985" s="229" t="s">
        <v>304</v>
      </c>
      <c r="G985" s="226"/>
      <c r="H985" s="228" t="s">
        <v>19</v>
      </c>
      <c r="I985" s="230"/>
      <c r="J985" s="226"/>
      <c r="K985" s="226"/>
      <c r="L985" s="231"/>
      <c r="M985" s="232"/>
      <c r="N985" s="233"/>
      <c r="O985" s="233"/>
      <c r="P985" s="233"/>
      <c r="Q985" s="233"/>
      <c r="R985" s="233"/>
      <c r="S985" s="233"/>
      <c r="T985" s="23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5" t="s">
        <v>157</v>
      </c>
      <c r="AU985" s="235" t="s">
        <v>85</v>
      </c>
      <c r="AV985" s="13" t="s">
        <v>83</v>
      </c>
      <c r="AW985" s="13" t="s">
        <v>37</v>
      </c>
      <c r="AX985" s="13" t="s">
        <v>75</v>
      </c>
      <c r="AY985" s="235" t="s">
        <v>146</v>
      </c>
    </row>
    <row r="986" s="14" customFormat="1">
      <c r="A986" s="14"/>
      <c r="B986" s="236"/>
      <c r="C986" s="237"/>
      <c r="D986" s="227" t="s">
        <v>157</v>
      </c>
      <c r="E986" s="238" t="s">
        <v>19</v>
      </c>
      <c r="F986" s="239" t="s">
        <v>85</v>
      </c>
      <c r="G986" s="237"/>
      <c r="H986" s="240">
        <v>2</v>
      </c>
      <c r="I986" s="241"/>
      <c r="J986" s="237"/>
      <c r="K986" s="237"/>
      <c r="L986" s="242"/>
      <c r="M986" s="243"/>
      <c r="N986" s="244"/>
      <c r="O986" s="244"/>
      <c r="P986" s="244"/>
      <c r="Q986" s="244"/>
      <c r="R986" s="244"/>
      <c r="S986" s="244"/>
      <c r="T986" s="245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6" t="s">
        <v>157</v>
      </c>
      <c r="AU986" s="246" t="s">
        <v>85</v>
      </c>
      <c r="AV986" s="14" t="s">
        <v>85</v>
      </c>
      <c r="AW986" s="14" t="s">
        <v>37</v>
      </c>
      <c r="AX986" s="14" t="s">
        <v>75</v>
      </c>
      <c r="AY986" s="246" t="s">
        <v>146</v>
      </c>
    </row>
    <row r="987" s="16" customFormat="1">
      <c r="A987" s="16"/>
      <c r="B987" s="258"/>
      <c r="C987" s="259"/>
      <c r="D987" s="227" t="s">
        <v>157</v>
      </c>
      <c r="E987" s="260" t="s">
        <v>19</v>
      </c>
      <c r="F987" s="261" t="s">
        <v>167</v>
      </c>
      <c r="G987" s="259"/>
      <c r="H987" s="262">
        <v>4</v>
      </c>
      <c r="I987" s="263"/>
      <c r="J987" s="259"/>
      <c r="K987" s="259"/>
      <c r="L987" s="264"/>
      <c r="M987" s="265"/>
      <c r="N987" s="266"/>
      <c r="O987" s="266"/>
      <c r="P987" s="266"/>
      <c r="Q987" s="266"/>
      <c r="R987" s="266"/>
      <c r="S987" s="266"/>
      <c r="T987" s="267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T987" s="268" t="s">
        <v>157</v>
      </c>
      <c r="AU987" s="268" t="s">
        <v>85</v>
      </c>
      <c r="AV987" s="16" t="s">
        <v>153</v>
      </c>
      <c r="AW987" s="16" t="s">
        <v>37</v>
      </c>
      <c r="AX987" s="16" t="s">
        <v>83</v>
      </c>
      <c r="AY987" s="268" t="s">
        <v>146</v>
      </c>
    </row>
    <row r="988" s="2" customFormat="1" ht="24.15" customHeight="1">
      <c r="A988" s="41"/>
      <c r="B988" s="42"/>
      <c r="C988" s="207" t="s">
        <v>1168</v>
      </c>
      <c r="D988" s="207" t="s">
        <v>148</v>
      </c>
      <c r="E988" s="208" t="s">
        <v>1169</v>
      </c>
      <c r="F988" s="209" t="s">
        <v>1170</v>
      </c>
      <c r="G988" s="210" t="s">
        <v>241</v>
      </c>
      <c r="H988" s="211">
        <v>1</v>
      </c>
      <c r="I988" s="212"/>
      <c r="J988" s="213">
        <f>ROUND(I988*H988,2)</f>
        <v>0</v>
      </c>
      <c r="K988" s="209" t="s">
        <v>152</v>
      </c>
      <c r="L988" s="47"/>
      <c r="M988" s="214" t="s">
        <v>19</v>
      </c>
      <c r="N988" s="215" t="s">
        <v>46</v>
      </c>
      <c r="O988" s="87"/>
      <c r="P988" s="216">
        <f>O988*H988</f>
        <v>0</v>
      </c>
      <c r="Q988" s="216">
        <v>0.014970000000000001</v>
      </c>
      <c r="R988" s="216">
        <f>Q988*H988</f>
        <v>0.014970000000000001</v>
      </c>
      <c r="S988" s="216">
        <v>0</v>
      </c>
      <c r="T988" s="217">
        <f>S988*H988</f>
        <v>0</v>
      </c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R988" s="218" t="s">
        <v>266</v>
      </c>
      <c r="AT988" s="218" t="s">
        <v>148</v>
      </c>
      <c r="AU988" s="218" t="s">
        <v>85</v>
      </c>
      <c r="AY988" s="20" t="s">
        <v>146</v>
      </c>
      <c r="BE988" s="219">
        <f>IF(N988="základní",J988,0)</f>
        <v>0</v>
      </c>
      <c r="BF988" s="219">
        <f>IF(N988="snížená",J988,0)</f>
        <v>0</v>
      </c>
      <c r="BG988" s="219">
        <f>IF(N988="zákl. přenesená",J988,0)</f>
        <v>0</v>
      </c>
      <c r="BH988" s="219">
        <f>IF(N988="sníž. přenesená",J988,0)</f>
        <v>0</v>
      </c>
      <c r="BI988" s="219">
        <f>IF(N988="nulová",J988,0)</f>
        <v>0</v>
      </c>
      <c r="BJ988" s="20" t="s">
        <v>83</v>
      </c>
      <c r="BK988" s="219">
        <f>ROUND(I988*H988,2)</f>
        <v>0</v>
      </c>
      <c r="BL988" s="20" t="s">
        <v>266</v>
      </c>
      <c r="BM988" s="218" t="s">
        <v>1171</v>
      </c>
    </row>
    <row r="989" s="2" customFormat="1">
      <c r="A989" s="41"/>
      <c r="B989" s="42"/>
      <c r="C989" s="43"/>
      <c r="D989" s="220" t="s">
        <v>155</v>
      </c>
      <c r="E989" s="43"/>
      <c r="F989" s="221" t="s">
        <v>1172</v>
      </c>
      <c r="G989" s="43"/>
      <c r="H989" s="43"/>
      <c r="I989" s="222"/>
      <c r="J989" s="43"/>
      <c r="K989" s="43"/>
      <c r="L989" s="47"/>
      <c r="M989" s="223"/>
      <c r="N989" s="224"/>
      <c r="O989" s="87"/>
      <c r="P989" s="87"/>
      <c r="Q989" s="87"/>
      <c r="R989" s="87"/>
      <c r="S989" s="87"/>
      <c r="T989" s="88"/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T989" s="20" t="s">
        <v>155</v>
      </c>
      <c r="AU989" s="20" t="s">
        <v>85</v>
      </c>
    </row>
    <row r="990" s="13" customFormat="1">
      <c r="A990" s="13"/>
      <c r="B990" s="225"/>
      <c r="C990" s="226"/>
      <c r="D990" s="227" t="s">
        <v>157</v>
      </c>
      <c r="E990" s="228" t="s">
        <v>19</v>
      </c>
      <c r="F990" s="229" t="s">
        <v>915</v>
      </c>
      <c r="G990" s="226"/>
      <c r="H990" s="228" t="s">
        <v>19</v>
      </c>
      <c r="I990" s="230"/>
      <c r="J990" s="226"/>
      <c r="K990" s="226"/>
      <c r="L990" s="231"/>
      <c r="M990" s="232"/>
      <c r="N990" s="233"/>
      <c r="O990" s="233"/>
      <c r="P990" s="233"/>
      <c r="Q990" s="233"/>
      <c r="R990" s="233"/>
      <c r="S990" s="233"/>
      <c r="T990" s="23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5" t="s">
        <v>157</v>
      </c>
      <c r="AU990" s="235" t="s">
        <v>85</v>
      </c>
      <c r="AV990" s="13" t="s">
        <v>83</v>
      </c>
      <c r="AW990" s="13" t="s">
        <v>37</v>
      </c>
      <c r="AX990" s="13" t="s">
        <v>75</v>
      </c>
      <c r="AY990" s="235" t="s">
        <v>146</v>
      </c>
    </row>
    <row r="991" s="14" customFormat="1">
      <c r="A991" s="14"/>
      <c r="B991" s="236"/>
      <c r="C991" s="237"/>
      <c r="D991" s="227" t="s">
        <v>157</v>
      </c>
      <c r="E991" s="238" t="s">
        <v>19</v>
      </c>
      <c r="F991" s="239" t="s">
        <v>83</v>
      </c>
      <c r="G991" s="237"/>
      <c r="H991" s="240">
        <v>1</v>
      </c>
      <c r="I991" s="241"/>
      <c r="J991" s="237"/>
      <c r="K991" s="237"/>
      <c r="L991" s="242"/>
      <c r="M991" s="243"/>
      <c r="N991" s="244"/>
      <c r="O991" s="244"/>
      <c r="P991" s="244"/>
      <c r="Q991" s="244"/>
      <c r="R991" s="244"/>
      <c r="S991" s="244"/>
      <c r="T991" s="24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6" t="s">
        <v>157</v>
      </c>
      <c r="AU991" s="246" t="s">
        <v>85</v>
      </c>
      <c r="AV991" s="14" t="s">
        <v>85</v>
      </c>
      <c r="AW991" s="14" t="s">
        <v>37</v>
      </c>
      <c r="AX991" s="14" t="s">
        <v>75</v>
      </c>
      <c r="AY991" s="246" t="s">
        <v>146</v>
      </c>
    </row>
    <row r="992" s="16" customFormat="1">
      <c r="A992" s="16"/>
      <c r="B992" s="258"/>
      <c r="C992" s="259"/>
      <c r="D992" s="227" t="s">
        <v>157</v>
      </c>
      <c r="E992" s="260" t="s">
        <v>19</v>
      </c>
      <c r="F992" s="261" t="s">
        <v>167</v>
      </c>
      <c r="G992" s="259"/>
      <c r="H992" s="262">
        <v>1</v>
      </c>
      <c r="I992" s="263"/>
      <c r="J992" s="259"/>
      <c r="K992" s="259"/>
      <c r="L992" s="264"/>
      <c r="M992" s="265"/>
      <c r="N992" s="266"/>
      <c r="O992" s="266"/>
      <c r="P992" s="266"/>
      <c r="Q992" s="266"/>
      <c r="R992" s="266"/>
      <c r="S992" s="266"/>
      <c r="T992" s="267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T992" s="268" t="s">
        <v>157</v>
      </c>
      <c r="AU992" s="268" t="s">
        <v>85</v>
      </c>
      <c r="AV992" s="16" t="s">
        <v>153</v>
      </c>
      <c r="AW992" s="16" t="s">
        <v>37</v>
      </c>
      <c r="AX992" s="16" t="s">
        <v>83</v>
      </c>
      <c r="AY992" s="268" t="s">
        <v>146</v>
      </c>
    </row>
    <row r="993" s="2" customFormat="1" ht="16.5" customHeight="1">
      <c r="A993" s="41"/>
      <c r="B993" s="42"/>
      <c r="C993" s="269" t="s">
        <v>1173</v>
      </c>
      <c r="D993" s="269" t="s">
        <v>224</v>
      </c>
      <c r="E993" s="270" t="s">
        <v>1174</v>
      </c>
      <c r="F993" s="271" t="s">
        <v>1175</v>
      </c>
      <c r="G993" s="272" t="s">
        <v>256</v>
      </c>
      <c r="H993" s="273">
        <v>5</v>
      </c>
      <c r="I993" s="274"/>
      <c r="J993" s="275">
        <f>ROUND(I993*H993,2)</f>
        <v>0</v>
      </c>
      <c r="K993" s="271" t="s">
        <v>152</v>
      </c>
      <c r="L993" s="276"/>
      <c r="M993" s="277" t="s">
        <v>19</v>
      </c>
      <c r="N993" s="278" t="s">
        <v>46</v>
      </c>
      <c r="O993" s="87"/>
      <c r="P993" s="216">
        <f>O993*H993</f>
        <v>0</v>
      </c>
      <c r="Q993" s="216">
        <v>0.00032000000000000003</v>
      </c>
      <c r="R993" s="216">
        <f>Q993*H993</f>
        <v>0.0016000000000000001</v>
      </c>
      <c r="S993" s="216">
        <v>0</v>
      </c>
      <c r="T993" s="217">
        <f>S993*H993</f>
        <v>0</v>
      </c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R993" s="218" t="s">
        <v>396</v>
      </c>
      <c r="AT993" s="218" t="s">
        <v>224</v>
      </c>
      <c r="AU993" s="218" t="s">
        <v>85</v>
      </c>
      <c r="AY993" s="20" t="s">
        <v>146</v>
      </c>
      <c r="BE993" s="219">
        <f>IF(N993="základní",J993,0)</f>
        <v>0</v>
      </c>
      <c r="BF993" s="219">
        <f>IF(N993="snížená",J993,0)</f>
        <v>0</v>
      </c>
      <c r="BG993" s="219">
        <f>IF(N993="zákl. přenesená",J993,0)</f>
        <v>0</v>
      </c>
      <c r="BH993" s="219">
        <f>IF(N993="sníž. přenesená",J993,0)</f>
        <v>0</v>
      </c>
      <c r="BI993" s="219">
        <f>IF(N993="nulová",J993,0)</f>
        <v>0</v>
      </c>
      <c r="BJ993" s="20" t="s">
        <v>83</v>
      </c>
      <c r="BK993" s="219">
        <f>ROUND(I993*H993,2)</f>
        <v>0</v>
      </c>
      <c r="BL993" s="20" t="s">
        <v>266</v>
      </c>
      <c r="BM993" s="218" t="s">
        <v>1176</v>
      </c>
    </row>
    <row r="994" s="13" customFormat="1">
      <c r="A994" s="13"/>
      <c r="B994" s="225"/>
      <c r="C994" s="226"/>
      <c r="D994" s="227" t="s">
        <v>157</v>
      </c>
      <c r="E994" s="228" t="s">
        <v>19</v>
      </c>
      <c r="F994" s="229" t="s">
        <v>915</v>
      </c>
      <c r="G994" s="226"/>
      <c r="H994" s="228" t="s">
        <v>19</v>
      </c>
      <c r="I994" s="230"/>
      <c r="J994" s="226"/>
      <c r="K994" s="226"/>
      <c r="L994" s="231"/>
      <c r="M994" s="232"/>
      <c r="N994" s="233"/>
      <c r="O994" s="233"/>
      <c r="P994" s="233"/>
      <c r="Q994" s="233"/>
      <c r="R994" s="233"/>
      <c r="S994" s="233"/>
      <c r="T994" s="23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5" t="s">
        <v>157</v>
      </c>
      <c r="AU994" s="235" t="s">
        <v>85</v>
      </c>
      <c r="AV994" s="13" t="s">
        <v>83</v>
      </c>
      <c r="AW994" s="13" t="s">
        <v>37</v>
      </c>
      <c r="AX994" s="13" t="s">
        <v>75</v>
      </c>
      <c r="AY994" s="235" t="s">
        <v>146</v>
      </c>
    </row>
    <row r="995" s="14" customFormat="1">
      <c r="A995" s="14"/>
      <c r="B995" s="236"/>
      <c r="C995" s="237"/>
      <c r="D995" s="227" t="s">
        <v>157</v>
      </c>
      <c r="E995" s="238" t="s">
        <v>19</v>
      </c>
      <c r="F995" s="239" t="s">
        <v>83</v>
      </c>
      <c r="G995" s="237"/>
      <c r="H995" s="240">
        <v>1</v>
      </c>
      <c r="I995" s="241"/>
      <c r="J995" s="237"/>
      <c r="K995" s="237"/>
      <c r="L995" s="242"/>
      <c r="M995" s="243"/>
      <c r="N995" s="244"/>
      <c r="O995" s="244"/>
      <c r="P995" s="244"/>
      <c r="Q995" s="244"/>
      <c r="R995" s="244"/>
      <c r="S995" s="244"/>
      <c r="T995" s="245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6" t="s">
        <v>157</v>
      </c>
      <c r="AU995" s="246" t="s">
        <v>85</v>
      </c>
      <c r="AV995" s="14" t="s">
        <v>85</v>
      </c>
      <c r="AW995" s="14" t="s">
        <v>37</v>
      </c>
      <c r="AX995" s="14" t="s">
        <v>75</v>
      </c>
      <c r="AY995" s="246" t="s">
        <v>146</v>
      </c>
    </row>
    <row r="996" s="13" customFormat="1">
      <c r="A996" s="13"/>
      <c r="B996" s="225"/>
      <c r="C996" s="226"/>
      <c r="D996" s="227" t="s">
        <v>157</v>
      </c>
      <c r="E996" s="228" t="s">
        <v>19</v>
      </c>
      <c r="F996" s="229" t="s">
        <v>1167</v>
      </c>
      <c r="G996" s="226"/>
      <c r="H996" s="228" t="s">
        <v>19</v>
      </c>
      <c r="I996" s="230"/>
      <c r="J996" s="226"/>
      <c r="K996" s="226"/>
      <c r="L996" s="231"/>
      <c r="M996" s="232"/>
      <c r="N996" s="233"/>
      <c r="O996" s="233"/>
      <c r="P996" s="233"/>
      <c r="Q996" s="233"/>
      <c r="R996" s="233"/>
      <c r="S996" s="233"/>
      <c r="T996" s="23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5" t="s">
        <v>157</v>
      </c>
      <c r="AU996" s="235" t="s">
        <v>85</v>
      </c>
      <c r="AV996" s="13" t="s">
        <v>83</v>
      </c>
      <c r="AW996" s="13" t="s">
        <v>37</v>
      </c>
      <c r="AX996" s="13" t="s">
        <v>75</v>
      </c>
      <c r="AY996" s="235" t="s">
        <v>146</v>
      </c>
    </row>
    <row r="997" s="14" customFormat="1">
      <c r="A997" s="14"/>
      <c r="B997" s="236"/>
      <c r="C997" s="237"/>
      <c r="D997" s="227" t="s">
        <v>157</v>
      </c>
      <c r="E997" s="238" t="s">
        <v>19</v>
      </c>
      <c r="F997" s="239" t="s">
        <v>83</v>
      </c>
      <c r="G997" s="237"/>
      <c r="H997" s="240">
        <v>1</v>
      </c>
      <c r="I997" s="241"/>
      <c r="J997" s="237"/>
      <c r="K997" s="237"/>
      <c r="L997" s="242"/>
      <c r="M997" s="243"/>
      <c r="N997" s="244"/>
      <c r="O997" s="244"/>
      <c r="P997" s="244"/>
      <c r="Q997" s="244"/>
      <c r="R997" s="244"/>
      <c r="S997" s="244"/>
      <c r="T997" s="245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6" t="s">
        <v>157</v>
      </c>
      <c r="AU997" s="246" t="s">
        <v>85</v>
      </c>
      <c r="AV997" s="14" t="s">
        <v>85</v>
      </c>
      <c r="AW997" s="14" t="s">
        <v>37</v>
      </c>
      <c r="AX997" s="14" t="s">
        <v>75</v>
      </c>
      <c r="AY997" s="246" t="s">
        <v>146</v>
      </c>
    </row>
    <row r="998" s="13" customFormat="1">
      <c r="A998" s="13"/>
      <c r="B998" s="225"/>
      <c r="C998" s="226"/>
      <c r="D998" s="227" t="s">
        <v>157</v>
      </c>
      <c r="E998" s="228" t="s">
        <v>19</v>
      </c>
      <c r="F998" s="229" t="s">
        <v>418</v>
      </c>
      <c r="G998" s="226"/>
      <c r="H998" s="228" t="s">
        <v>19</v>
      </c>
      <c r="I998" s="230"/>
      <c r="J998" s="226"/>
      <c r="K998" s="226"/>
      <c r="L998" s="231"/>
      <c r="M998" s="232"/>
      <c r="N998" s="233"/>
      <c r="O998" s="233"/>
      <c r="P998" s="233"/>
      <c r="Q998" s="233"/>
      <c r="R998" s="233"/>
      <c r="S998" s="233"/>
      <c r="T998" s="23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5" t="s">
        <v>157</v>
      </c>
      <c r="AU998" s="235" t="s">
        <v>85</v>
      </c>
      <c r="AV998" s="13" t="s">
        <v>83</v>
      </c>
      <c r="AW998" s="13" t="s">
        <v>37</v>
      </c>
      <c r="AX998" s="13" t="s">
        <v>75</v>
      </c>
      <c r="AY998" s="235" t="s">
        <v>146</v>
      </c>
    </row>
    <row r="999" s="14" customFormat="1">
      <c r="A999" s="14"/>
      <c r="B999" s="236"/>
      <c r="C999" s="237"/>
      <c r="D999" s="227" t="s">
        <v>157</v>
      </c>
      <c r="E999" s="238" t="s">
        <v>19</v>
      </c>
      <c r="F999" s="239" t="s">
        <v>83</v>
      </c>
      <c r="G999" s="237"/>
      <c r="H999" s="240">
        <v>1</v>
      </c>
      <c r="I999" s="241"/>
      <c r="J999" s="237"/>
      <c r="K999" s="237"/>
      <c r="L999" s="242"/>
      <c r="M999" s="243"/>
      <c r="N999" s="244"/>
      <c r="O999" s="244"/>
      <c r="P999" s="244"/>
      <c r="Q999" s="244"/>
      <c r="R999" s="244"/>
      <c r="S999" s="244"/>
      <c r="T999" s="245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6" t="s">
        <v>157</v>
      </c>
      <c r="AU999" s="246" t="s">
        <v>85</v>
      </c>
      <c r="AV999" s="14" t="s">
        <v>85</v>
      </c>
      <c r="AW999" s="14" t="s">
        <v>37</v>
      </c>
      <c r="AX999" s="14" t="s">
        <v>75</v>
      </c>
      <c r="AY999" s="246" t="s">
        <v>146</v>
      </c>
    </row>
    <row r="1000" s="13" customFormat="1">
      <c r="A1000" s="13"/>
      <c r="B1000" s="225"/>
      <c r="C1000" s="226"/>
      <c r="D1000" s="227" t="s">
        <v>157</v>
      </c>
      <c r="E1000" s="228" t="s">
        <v>19</v>
      </c>
      <c r="F1000" s="229" t="s">
        <v>304</v>
      </c>
      <c r="G1000" s="226"/>
      <c r="H1000" s="228" t="s">
        <v>19</v>
      </c>
      <c r="I1000" s="230"/>
      <c r="J1000" s="226"/>
      <c r="K1000" s="226"/>
      <c r="L1000" s="231"/>
      <c r="M1000" s="232"/>
      <c r="N1000" s="233"/>
      <c r="O1000" s="233"/>
      <c r="P1000" s="233"/>
      <c r="Q1000" s="233"/>
      <c r="R1000" s="233"/>
      <c r="S1000" s="233"/>
      <c r="T1000" s="23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5" t="s">
        <v>157</v>
      </c>
      <c r="AU1000" s="235" t="s">
        <v>85</v>
      </c>
      <c r="AV1000" s="13" t="s">
        <v>83</v>
      </c>
      <c r="AW1000" s="13" t="s">
        <v>37</v>
      </c>
      <c r="AX1000" s="13" t="s">
        <v>75</v>
      </c>
      <c r="AY1000" s="235" t="s">
        <v>146</v>
      </c>
    </row>
    <row r="1001" s="14" customFormat="1">
      <c r="A1001" s="14"/>
      <c r="B1001" s="236"/>
      <c r="C1001" s="237"/>
      <c r="D1001" s="227" t="s">
        <v>157</v>
      </c>
      <c r="E1001" s="238" t="s">
        <v>19</v>
      </c>
      <c r="F1001" s="239" t="s">
        <v>85</v>
      </c>
      <c r="G1001" s="237"/>
      <c r="H1001" s="240">
        <v>2</v>
      </c>
      <c r="I1001" s="241"/>
      <c r="J1001" s="237"/>
      <c r="K1001" s="237"/>
      <c r="L1001" s="242"/>
      <c r="M1001" s="243"/>
      <c r="N1001" s="244"/>
      <c r="O1001" s="244"/>
      <c r="P1001" s="244"/>
      <c r="Q1001" s="244"/>
      <c r="R1001" s="244"/>
      <c r="S1001" s="244"/>
      <c r="T1001" s="245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6" t="s">
        <v>157</v>
      </c>
      <c r="AU1001" s="246" t="s">
        <v>85</v>
      </c>
      <c r="AV1001" s="14" t="s">
        <v>85</v>
      </c>
      <c r="AW1001" s="14" t="s">
        <v>37</v>
      </c>
      <c r="AX1001" s="14" t="s">
        <v>75</v>
      </c>
      <c r="AY1001" s="246" t="s">
        <v>146</v>
      </c>
    </row>
    <row r="1002" s="16" customFormat="1">
      <c r="A1002" s="16"/>
      <c r="B1002" s="258"/>
      <c r="C1002" s="259"/>
      <c r="D1002" s="227" t="s">
        <v>157</v>
      </c>
      <c r="E1002" s="260" t="s">
        <v>19</v>
      </c>
      <c r="F1002" s="261" t="s">
        <v>167</v>
      </c>
      <c r="G1002" s="259"/>
      <c r="H1002" s="262">
        <v>5</v>
      </c>
      <c r="I1002" s="263"/>
      <c r="J1002" s="259"/>
      <c r="K1002" s="259"/>
      <c r="L1002" s="264"/>
      <c r="M1002" s="265"/>
      <c r="N1002" s="266"/>
      <c r="O1002" s="266"/>
      <c r="P1002" s="266"/>
      <c r="Q1002" s="266"/>
      <c r="R1002" s="266"/>
      <c r="S1002" s="266"/>
      <c r="T1002" s="267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T1002" s="268" t="s">
        <v>157</v>
      </c>
      <c r="AU1002" s="268" t="s">
        <v>85</v>
      </c>
      <c r="AV1002" s="16" t="s">
        <v>153</v>
      </c>
      <c r="AW1002" s="16" t="s">
        <v>37</v>
      </c>
      <c r="AX1002" s="16" t="s">
        <v>83</v>
      </c>
      <c r="AY1002" s="268" t="s">
        <v>146</v>
      </c>
    </row>
    <row r="1003" s="2" customFormat="1" ht="16.5" customHeight="1">
      <c r="A1003" s="41"/>
      <c r="B1003" s="42"/>
      <c r="C1003" s="207" t="s">
        <v>1177</v>
      </c>
      <c r="D1003" s="207" t="s">
        <v>148</v>
      </c>
      <c r="E1003" s="208" t="s">
        <v>1178</v>
      </c>
      <c r="F1003" s="209" t="s">
        <v>1179</v>
      </c>
      <c r="G1003" s="210" t="s">
        <v>241</v>
      </c>
      <c r="H1003" s="211">
        <v>1</v>
      </c>
      <c r="I1003" s="212"/>
      <c r="J1003" s="213">
        <f>ROUND(I1003*H1003,2)</f>
        <v>0</v>
      </c>
      <c r="K1003" s="209" t="s">
        <v>152</v>
      </c>
      <c r="L1003" s="47"/>
      <c r="M1003" s="214" t="s">
        <v>19</v>
      </c>
      <c r="N1003" s="215" t="s">
        <v>46</v>
      </c>
      <c r="O1003" s="87"/>
      <c r="P1003" s="216">
        <f>O1003*H1003</f>
        <v>0</v>
      </c>
      <c r="Q1003" s="216">
        <v>0.01234</v>
      </c>
      <c r="R1003" s="216">
        <f>Q1003*H1003</f>
        <v>0.01234</v>
      </c>
      <c r="S1003" s="216">
        <v>0</v>
      </c>
      <c r="T1003" s="217">
        <f>S1003*H1003</f>
        <v>0</v>
      </c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R1003" s="218" t="s">
        <v>266</v>
      </c>
      <c r="AT1003" s="218" t="s">
        <v>148</v>
      </c>
      <c r="AU1003" s="218" t="s">
        <v>85</v>
      </c>
      <c r="AY1003" s="20" t="s">
        <v>146</v>
      </c>
      <c r="BE1003" s="219">
        <f>IF(N1003="základní",J1003,0)</f>
        <v>0</v>
      </c>
      <c r="BF1003" s="219">
        <f>IF(N1003="snížená",J1003,0)</f>
        <v>0</v>
      </c>
      <c r="BG1003" s="219">
        <f>IF(N1003="zákl. přenesená",J1003,0)</f>
        <v>0</v>
      </c>
      <c r="BH1003" s="219">
        <f>IF(N1003="sníž. přenesená",J1003,0)</f>
        <v>0</v>
      </c>
      <c r="BI1003" s="219">
        <f>IF(N1003="nulová",J1003,0)</f>
        <v>0</v>
      </c>
      <c r="BJ1003" s="20" t="s">
        <v>83</v>
      </c>
      <c r="BK1003" s="219">
        <f>ROUND(I1003*H1003,2)</f>
        <v>0</v>
      </c>
      <c r="BL1003" s="20" t="s">
        <v>266</v>
      </c>
      <c r="BM1003" s="218" t="s">
        <v>1180</v>
      </c>
    </row>
    <row r="1004" s="2" customFormat="1">
      <c r="A1004" s="41"/>
      <c r="B1004" s="42"/>
      <c r="C1004" s="43"/>
      <c r="D1004" s="220" t="s">
        <v>155</v>
      </c>
      <c r="E1004" s="43"/>
      <c r="F1004" s="221" t="s">
        <v>1181</v>
      </c>
      <c r="G1004" s="43"/>
      <c r="H1004" s="43"/>
      <c r="I1004" s="222"/>
      <c r="J1004" s="43"/>
      <c r="K1004" s="43"/>
      <c r="L1004" s="47"/>
      <c r="M1004" s="223"/>
      <c r="N1004" s="224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T1004" s="20" t="s">
        <v>155</v>
      </c>
      <c r="AU1004" s="20" t="s">
        <v>85</v>
      </c>
    </row>
    <row r="1005" s="13" customFormat="1">
      <c r="A1005" s="13"/>
      <c r="B1005" s="225"/>
      <c r="C1005" s="226"/>
      <c r="D1005" s="227" t="s">
        <v>157</v>
      </c>
      <c r="E1005" s="228" t="s">
        <v>19</v>
      </c>
      <c r="F1005" s="229" t="s">
        <v>304</v>
      </c>
      <c r="G1005" s="226"/>
      <c r="H1005" s="228" t="s">
        <v>19</v>
      </c>
      <c r="I1005" s="230"/>
      <c r="J1005" s="226"/>
      <c r="K1005" s="226"/>
      <c r="L1005" s="231"/>
      <c r="M1005" s="232"/>
      <c r="N1005" s="233"/>
      <c r="O1005" s="233"/>
      <c r="P1005" s="233"/>
      <c r="Q1005" s="233"/>
      <c r="R1005" s="233"/>
      <c r="S1005" s="233"/>
      <c r="T1005" s="23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5" t="s">
        <v>157</v>
      </c>
      <c r="AU1005" s="235" t="s">
        <v>85</v>
      </c>
      <c r="AV1005" s="13" t="s">
        <v>83</v>
      </c>
      <c r="AW1005" s="13" t="s">
        <v>37</v>
      </c>
      <c r="AX1005" s="13" t="s">
        <v>75</v>
      </c>
      <c r="AY1005" s="235" t="s">
        <v>146</v>
      </c>
    </row>
    <row r="1006" s="14" customFormat="1">
      <c r="A1006" s="14"/>
      <c r="B1006" s="236"/>
      <c r="C1006" s="237"/>
      <c r="D1006" s="227" t="s">
        <v>157</v>
      </c>
      <c r="E1006" s="238" t="s">
        <v>19</v>
      </c>
      <c r="F1006" s="239" t="s">
        <v>83</v>
      </c>
      <c r="G1006" s="237"/>
      <c r="H1006" s="240">
        <v>1</v>
      </c>
      <c r="I1006" s="241"/>
      <c r="J1006" s="237"/>
      <c r="K1006" s="237"/>
      <c r="L1006" s="242"/>
      <c r="M1006" s="243"/>
      <c r="N1006" s="244"/>
      <c r="O1006" s="244"/>
      <c r="P1006" s="244"/>
      <c r="Q1006" s="244"/>
      <c r="R1006" s="244"/>
      <c r="S1006" s="244"/>
      <c r="T1006" s="245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6" t="s">
        <v>157</v>
      </c>
      <c r="AU1006" s="246" t="s">
        <v>85</v>
      </c>
      <c r="AV1006" s="14" t="s">
        <v>85</v>
      </c>
      <c r="AW1006" s="14" t="s">
        <v>37</v>
      </c>
      <c r="AX1006" s="14" t="s">
        <v>75</v>
      </c>
      <c r="AY1006" s="246" t="s">
        <v>146</v>
      </c>
    </row>
    <row r="1007" s="16" customFormat="1">
      <c r="A1007" s="16"/>
      <c r="B1007" s="258"/>
      <c r="C1007" s="259"/>
      <c r="D1007" s="227" t="s">
        <v>157</v>
      </c>
      <c r="E1007" s="260" t="s">
        <v>19</v>
      </c>
      <c r="F1007" s="261" t="s">
        <v>167</v>
      </c>
      <c r="G1007" s="259"/>
      <c r="H1007" s="262">
        <v>1</v>
      </c>
      <c r="I1007" s="263"/>
      <c r="J1007" s="259"/>
      <c r="K1007" s="259"/>
      <c r="L1007" s="264"/>
      <c r="M1007" s="265"/>
      <c r="N1007" s="266"/>
      <c r="O1007" s="266"/>
      <c r="P1007" s="266"/>
      <c r="Q1007" s="266"/>
      <c r="R1007" s="266"/>
      <c r="S1007" s="266"/>
      <c r="T1007" s="267"/>
      <c r="U1007" s="16"/>
      <c r="V1007" s="16"/>
      <c r="W1007" s="16"/>
      <c r="X1007" s="16"/>
      <c r="Y1007" s="16"/>
      <c r="Z1007" s="16"/>
      <c r="AA1007" s="16"/>
      <c r="AB1007" s="16"/>
      <c r="AC1007" s="16"/>
      <c r="AD1007" s="16"/>
      <c r="AE1007" s="16"/>
      <c r="AT1007" s="268" t="s">
        <v>157</v>
      </c>
      <c r="AU1007" s="268" t="s">
        <v>85</v>
      </c>
      <c r="AV1007" s="16" t="s">
        <v>153</v>
      </c>
      <c r="AW1007" s="16" t="s">
        <v>37</v>
      </c>
      <c r="AX1007" s="16" t="s">
        <v>83</v>
      </c>
      <c r="AY1007" s="268" t="s">
        <v>146</v>
      </c>
    </row>
    <row r="1008" s="2" customFormat="1" ht="24.15" customHeight="1">
      <c r="A1008" s="41"/>
      <c r="B1008" s="42"/>
      <c r="C1008" s="207" t="s">
        <v>1182</v>
      </c>
      <c r="D1008" s="207" t="s">
        <v>148</v>
      </c>
      <c r="E1008" s="208" t="s">
        <v>1183</v>
      </c>
      <c r="F1008" s="209" t="s">
        <v>1184</v>
      </c>
      <c r="G1008" s="210" t="s">
        <v>241</v>
      </c>
      <c r="H1008" s="211">
        <v>1</v>
      </c>
      <c r="I1008" s="212"/>
      <c r="J1008" s="213">
        <f>ROUND(I1008*H1008,2)</f>
        <v>0</v>
      </c>
      <c r="K1008" s="209" t="s">
        <v>152</v>
      </c>
      <c r="L1008" s="47"/>
      <c r="M1008" s="214" t="s">
        <v>19</v>
      </c>
      <c r="N1008" s="215" t="s">
        <v>46</v>
      </c>
      <c r="O1008" s="87"/>
      <c r="P1008" s="216">
        <f>O1008*H1008</f>
        <v>0</v>
      </c>
      <c r="Q1008" s="216">
        <v>0.01736</v>
      </c>
      <c r="R1008" s="216">
        <f>Q1008*H1008</f>
        <v>0.01736</v>
      </c>
      <c r="S1008" s="216">
        <v>0</v>
      </c>
      <c r="T1008" s="217">
        <f>S1008*H1008</f>
        <v>0</v>
      </c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R1008" s="218" t="s">
        <v>266</v>
      </c>
      <c r="AT1008" s="218" t="s">
        <v>148</v>
      </c>
      <c r="AU1008" s="218" t="s">
        <v>85</v>
      </c>
      <c r="AY1008" s="20" t="s">
        <v>146</v>
      </c>
      <c r="BE1008" s="219">
        <f>IF(N1008="základní",J1008,0)</f>
        <v>0</v>
      </c>
      <c r="BF1008" s="219">
        <f>IF(N1008="snížená",J1008,0)</f>
        <v>0</v>
      </c>
      <c r="BG1008" s="219">
        <f>IF(N1008="zákl. přenesená",J1008,0)</f>
        <v>0</v>
      </c>
      <c r="BH1008" s="219">
        <f>IF(N1008="sníž. přenesená",J1008,0)</f>
        <v>0</v>
      </c>
      <c r="BI1008" s="219">
        <f>IF(N1008="nulová",J1008,0)</f>
        <v>0</v>
      </c>
      <c r="BJ1008" s="20" t="s">
        <v>83</v>
      </c>
      <c r="BK1008" s="219">
        <f>ROUND(I1008*H1008,2)</f>
        <v>0</v>
      </c>
      <c r="BL1008" s="20" t="s">
        <v>266</v>
      </c>
      <c r="BM1008" s="218" t="s">
        <v>1185</v>
      </c>
    </row>
    <row r="1009" s="2" customFormat="1">
      <c r="A1009" s="41"/>
      <c r="B1009" s="42"/>
      <c r="C1009" s="43"/>
      <c r="D1009" s="220" t="s">
        <v>155</v>
      </c>
      <c r="E1009" s="43"/>
      <c r="F1009" s="221" t="s">
        <v>1186</v>
      </c>
      <c r="G1009" s="43"/>
      <c r="H1009" s="43"/>
      <c r="I1009" s="222"/>
      <c r="J1009" s="43"/>
      <c r="K1009" s="43"/>
      <c r="L1009" s="47"/>
      <c r="M1009" s="223"/>
      <c r="N1009" s="224"/>
      <c r="O1009" s="87"/>
      <c r="P1009" s="87"/>
      <c r="Q1009" s="87"/>
      <c r="R1009" s="87"/>
      <c r="S1009" s="87"/>
      <c r="T1009" s="88"/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T1009" s="20" t="s">
        <v>155</v>
      </c>
      <c r="AU1009" s="20" t="s">
        <v>85</v>
      </c>
    </row>
    <row r="1010" s="13" customFormat="1">
      <c r="A1010" s="13"/>
      <c r="B1010" s="225"/>
      <c r="C1010" s="226"/>
      <c r="D1010" s="227" t="s">
        <v>157</v>
      </c>
      <c r="E1010" s="228" t="s">
        <v>19</v>
      </c>
      <c r="F1010" s="229" t="s">
        <v>304</v>
      </c>
      <c r="G1010" s="226"/>
      <c r="H1010" s="228" t="s">
        <v>19</v>
      </c>
      <c r="I1010" s="230"/>
      <c r="J1010" s="226"/>
      <c r="K1010" s="226"/>
      <c r="L1010" s="231"/>
      <c r="M1010" s="232"/>
      <c r="N1010" s="233"/>
      <c r="O1010" s="233"/>
      <c r="P1010" s="233"/>
      <c r="Q1010" s="233"/>
      <c r="R1010" s="233"/>
      <c r="S1010" s="233"/>
      <c r="T1010" s="23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5" t="s">
        <v>157</v>
      </c>
      <c r="AU1010" s="235" t="s">
        <v>85</v>
      </c>
      <c r="AV1010" s="13" t="s">
        <v>83</v>
      </c>
      <c r="AW1010" s="13" t="s">
        <v>37</v>
      </c>
      <c r="AX1010" s="13" t="s">
        <v>75</v>
      </c>
      <c r="AY1010" s="235" t="s">
        <v>146</v>
      </c>
    </row>
    <row r="1011" s="14" customFormat="1">
      <c r="A1011" s="14"/>
      <c r="B1011" s="236"/>
      <c r="C1011" s="237"/>
      <c r="D1011" s="227" t="s">
        <v>157</v>
      </c>
      <c r="E1011" s="238" t="s">
        <v>19</v>
      </c>
      <c r="F1011" s="239" t="s">
        <v>83</v>
      </c>
      <c r="G1011" s="237"/>
      <c r="H1011" s="240">
        <v>1</v>
      </c>
      <c r="I1011" s="241"/>
      <c r="J1011" s="237"/>
      <c r="K1011" s="237"/>
      <c r="L1011" s="242"/>
      <c r="M1011" s="243"/>
      <c r="N1011" s="244"/>
      <c r="O1011" s="244"/>
      <c r="P1011" s="244"/>
      <c r="Q1011" s="244"/>
      <c r="R1011" s="244"/>
      <c r="S1011" s="244"/>
      <c r="T1011" s="245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6" t="s">
        <v>157</v>
      </c>
      <c r="AU1011" s="246" t="s">
        <v>85</v>
      </c>
      <c r="AV1011" s="14" t="s">
        <v>85</v>
      </c>
      <c r="AW1011" s="14" t="s">
        <v>37</v>
      </c>
      <c r="AX1011" s="14" t="s">
        <v>75</v>
      </c>
      <c r="AY1011" s="246" t="s">
        <v>146</v>
      </c>
    </row>
    <row r="1012" s="16" customFormat="1">
      <c r="A1012" s="16"/>
      <c r="B1012" s="258"/>
      <c r="C1012" s="259"/>
      <c r="D1012" s="227" t="s">
        <v>157</v>
      </c>
      <c r="E1012" s="260" t="s">
        <v>19</v>
      </c>
      <c r="F1012" s="261" t="s">
        <v>167</v>
      </c>
      <c r="G1012" s="259"/>
      <c r="H1012" s="262">
        <v>1</v>
      </c>
      <c r="I1012" s="263"/>
      <c r="J1012" s="259"/>
      <c r="K1012" s="259"/>
      <c r="L1012" s="264"/>
      <c r="M1012" s="265"/>
      <c r="N1012" s="266"/>
      <c r="O1012" s="266"/>
      <c r="P1012" s="266"/>
      <c r="Q1012" s="266"/>
      <c r="R1012" s="266"/>
      <c r="S1012" s="266"/>
      <c r="T1012" s="267"/>
      <c r="U1012" s="16"/>
      <c r="V1012" s="16"/>
      <c r="W1012" s="16"/>
      <c r="X1012" s="16"/>
      <c r="Y1012" s="16"/>
      <c r="Z1012" s="16"/>
      <c r="AA1012" s="16"/>
      <c r="AB1012" s="16"/>
      <c r="AC1012" s="16"/>
      <c r="AD1012" s="16"/>
      <c r="AE1012" s="16"/>
      <c r="AT1012" s="268" t="s">
        <v>157</v>
      </c>
      <c r="AU1012" s="268" t="s">
        <v>85</v>
      </c>
      <c r="AV1012" s="16" t="s">
        <v>153</v>
      </c>
      <c r="AW1012" s="16" t="s">
        <v>37</v>
      </c>
      <c r="AX1012" s="16" t="s">
        <v>83</v>
      </c>
      <c r="AY1012" s="268" t="s">
        <v>146</v>
      </c>
    </row>
    <row r="1013" s="2" customFormat="1" ht="16.5" customHeight="1">
      <c r="A1013" s="41"/>
      <c r="B1013" s="42"/>
      <c r="C1013" s="207" t="s">
        <v>1187</v>
      </c>
      <c r="D1013" s="207" t="s">
        <v>148</v>
      </c>
      <c r="E1013" s="208" t="s">
        <v>1188</v>
      </c>
      <c r="F1013" s="209" t="s">
        <v>1189</v>
      </c>
      <c r="G1013" s="210" t="s">
        <v>256</v>
      </c>
      <c r="H1013" s="211">
        <v>3</v>
      </c>
      <c r="I1013" s="212"/>
      <c r="J1013" s="213">
        <f>ROUND(I1013*H1013,2)</f>
        <v>0</v>
      </c>
      <c r="K1013" s="209" t="s">
        <v>152</v>
      </c>
      <c r="L1013" s="47"/>
      <c r="M1013" s="214" t="s">
        <v>19</v>
      </c>
      <c r="N1013" s="215" t="s">
        <v>46</v>
      </c>
      <c r="O1013" s="87"/>
      <c r="P1013" s="216">
        <f>O1013*H1013</f>
        <v>0</v>
      </c>
      <c r="Q1013" s="216">
        <v>0</v>
      </c>
      <c r="R1013" s="216">
        <f>Q1013*H1013</f>
        <v>0</v>
      </c>
      <c r="S1013" s="216">
        <v>0</v>
      </c>
      <c r="T1013" s="217">
        <f>S1013*H1013</f>
        <v>0</v>
      </c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R1013" s="218" t="s">
        <v>266</v>
      </c>
      <c r="AT1013" s="218" t="s">
        <v>148</v>
      </c>
      <c r="AU1013" s="218" t="s">
        <v>85</v>
      </c>
      <c r="AY1013" s="20" t="s">
        <v>146</v>
      </c>
      <c r="BE1013" s="219">
        <f>IF(N1013="základní",J1013,0)</f>
        <v>0</v>
      </c>
      <c r="BF1013" s="219">
        <f>IF(N1013="snížená",J1013,0)</f>
        <v>0</v>
      </c>
      <c r="BG1013" s="219">
        <f>IF(N1013="zákl. přenesená",J1013,0)</f>
        <v>0</v>
      </c>
      <c r="BH1013" s="219">
        <f>IF(N1013="sníž. přenesená",J1013,0)</f>
        <v>0</v>
      </c>
      <c r="BI1013" s="219">
        <f>IF(N1013="nulová",J1013,0)</f>
        <v>0</v>
      </c>
      <c r="BJ1013" s="20" t="s">
        <v>83</v>
      </c>
      <c r="BK1013" s="219">
        <f>ROUND(I1013*H1013,2)</f>
        <v>0</v>
      </c>
      <c r="BL1013" s="20" t="s">
        <v>266</v>
      </c>
      <c r="BM1013" s="218" t="s">
        <v>1190</v>
      </c>
    </row>
    <row r="1014" s="2" customFormat="1">
      <c r="A1014" s="41"/>
      <c r="B1014" s="42"/>
      <c r="C1014" s="43"/>
      <c r="D1014" s="220" t="s">
        <v>155</v>
      </c>
      <c r="E1014" s="43"/>
      <c r="F1014" s="221" t="s">
        <v>1191</v>
      </c>
      <c r="G1014" s="43"/>
      <c r="H1014" s="43"/>
      <c r="I1014" s="222"/>
      <c r="J1014" s="43"/>
      <c r="K1014" s="43"/>
      <c r="L1014" s="47"/>
      <c r="M1014" s="223"/>
      <c r="N1014" s="224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20" t="s">
        <v>155</v>
      </c>
      <c r="AU1014" s="20" t="s">
        <v>85</v>
      </c>
    </row>
    <row r="1015" s="13" customFormat="1">
      <c r="A1015" s="13"/>
      <c r="B1015" s="225"/>
      <c r="C1015" s="226"/>
      <c r="D1015" s="227" t="s">
        <v>157</v>
      </c>
      <c r="E1015" s="228" t="s">
        <v>19</v>
      </c>
      <c r="F1015" s="229" t="s">
        <v>915</v>
      </c>
      <c r="G1015" s="226"/>
      <c r="H1015" s="228" t="s">
        <v>19</v>
      </c>
      <c r="I1015" s="230"/>
      <c r="J1015" s="226"/>
      <c r="K1015" s="226"/>
      <c r="L1015" s="231"/>
      <c r="M1015" s="232"/>
      <c r="N1015" s="233"/>
      <c r="O1015" s="233"/>
      <c r="P1015" s="233"/>
      <c r="Q1015" s="233"/>
      <c r="R1015" s="233"/>
      <c r="S1015" s="233"/>
      <c r="T1015" s="234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5" t="s">
        <v>157</v>
      </c>
      <c r="AU1015" s="235" t="s">
        <v>85</v>
      </c>
      <c r="AV1015" s="13" t="s">
        <v>83</v>
      </c>
      <c r="AW1015" s="13" t="s">
        <v>37</v>
      </c>
      <c r="AX1015" s="13" t="s">
        <v>75</v>
      </c>
      <c r="AY1015" s="235" t="s">
        <v>146</v>
      </c>
    </row>
    <row r="1016" s="14" customFormat="1">
      <c r="A1016" s="14"/>
      <c r="B1016" s="236"/>
      <c r="C1016" s="237"/>
      <c r="D1016" s="227" t="s">
        <v>157</v>
      </c>
      <c r="E1016" s="238" t="s">
        <v>19</v>
      </c>
      <c r="F1016" s="239" t="s">
        <v>83</v>
      </c>
      <c r="G1016" s="237"/>
      <c r="H1016" s="240">
        <v>1</v>
      </c>
      <c r="I1016" s="241"/>
      <c r="J1016" s="237"/>
      <c r="K1016" s="237"/>
      <c r="L1016" s="242"/>
      <c r="M1016" s="243"/>
      <c r="N1016" s="244"/>
      <c r="O1016" s="244"/>
      <c r="P1016" s="244"/>
      <c r="Q1016" s="244"/>
      <c r="R1016" s="244"/>
      <c r="S1016" s="244"/>
      <c r="T1016" s="245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6" t="s">
        <v>157</v>
      </c>
      <c r="AU1016" s="246" t="s">
        <v>85</v>
      </c>
      <c r="AV1016" s="14" t="s">
        <v>85</v>
      </c>
      <c r="AW1016" s="14" t="s">
        <v>37</v>
      </c>
      <c r="AX1016" s="14" t="s">
        <v>75</v>
      </c>
      <c r="AY1016" s="246" t="s">
        <v>146</v>
      </c>
    </row>
    <row r="1017" s="13" customFormat="1">
      <c r="A1017" s="13"/>
      <c r="B1017" s="225"/>
      <c r="C1017" s="226"/>
      <c r="D1017" s="227" t="s">
        <v>157</v>
      </c>
      <c r="E1017" s="228" t="s">
        <v>19</v>
      </c>
      <c r="F1017" s="229" t="s">
        <v>1167</v>
      </c>
      <c r="G1017" s="226"/>
      <c r="H1017" s="228" t="s">
        <v>19</v>
      </c>
      <c r="I1017" s="230"/>
      <c r="J1017" s="226"/>
      <c r="K1017" s="226"/>
      <c r="L1017" s="231"/>
      <c r="M1017" s="232"/>
      <c r="N1017" s="233"/>
      <c r="O1017" s="233"/>
      <c r="P1017" s="233"/>
      <c r="Q1017" s="233"/>
      <c r="R1017" s="233"/>
      <c r="S1017" s="233"/>
      <c r="T1017" s="234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5" t="s">
        <v>157</v>
      </c>
      <c r="AU1017" s="235" t="s">
        <v>85</v>
      </c>
      <c r="AV1017" s="13" t="s">
        <v>83</v>
      </c>
      <c r="AW1017" s="13" t="s">
        <v>37</v>
      </c>
      <c r="AX1017" s="13" t="s">
        <v>75</v>
      </c>
      <c r="AY1017" s="235" t="s">
        <v>146</v>
      </c>
    </row>
    <row r="1018" s="14" customFormat="1">
      <c r="A1018" s="14"/>
      <c r="B1018" s="236"/>
      <c r="C1018" s="237"/>
      <c r="D1018" s="227" t="s">
        <v>157</v>
      </c>
      <c r="E1018" s="238" t="s">
        <v>19</v>
      </c>
      <c r="F1018" s="239" t="s">
        <v>83</v>
      </c>
      <c r="G1018" s="237"/>
      <c r="H1018" s="240">
        <v>1</v>
      </c>
      <c r="I1018" s="241"/>
      <c r="J1018" s="237"/>
      <c r="K1018" s="237"/>
      <c r="L1018" s="242"/>
      <c r="M1018" s="243"/>
      <c r="N1018" s="244"/>
      <c r="O1018" s="244"/>
      <c r="P1018" s="244"/>
      <c r="Q1018" s="244"/>
      <c r="R1018" s="244"/>
      <c r="S1018" s="244"/>
      <c r="T1018" s="245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6" t="s">
        <v>157</v>
      </c>
      <c r="AU1018" s="246" t="s">
        <v>85</v>
      </c>
      <c r="AV1018" s="14" t="s">
        <v>85</v>
      </c>
      <c r="AW1018" s="14" t="s">
        <v>37</v>
      </c>
      <c r="AX1018" s="14" t="s">
        <v>75</v>
      </c>
      <c r="AY1018" s="246" t="s">
        <v>146</v>
      </c>
    </row>
    <row r="1019" s="13" customFormat="1">
      <c r="A1019" s="13"/>
      <c r="B1019" s="225"/>
      <c r="C1019" s="226"/>
      <c r="D1019" s="227" t="s">
        <v>157</v>
      </c>
      <c r="E1019" s="228" t="s">
        <v>19</v>
      </c>
      <c r="F1019" s="229" t="s">
        <v>418</v>
      </c>
      <c r="G1019" s="226"/>
      <c r="H1019" s="228" t="s">
        <v>19</v>
      </c>
      <c r="I1019" s="230"/>
      <c r="J1019" s="226"/>
      <c r="K1019" s="226"/>
      <c r="L1019" s="231"/>
      <c r="M1019" s="232"/>
      <c r="N1019" s="233"/>
      <c r="O1019" s="233"/>
      <c r="P1019" s="233"/>
      <c r="Q1019" s="233"/>
      <c r="R1019" s="233"/>
      <c r="S1019" s="233"/>
      <c r="T1019" s="234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5" t="s">
        <v>157</v>
      </c>
      <c r="AU1019" s="235" t="s">
        <v>85</v>
      </c>
      <c r="AV1019" s="13" t="s">
        <v>83</v>
      </c>
      <c r="AW1019" s="13" t="s">
        <v>37</v>
      </c>
      <c r="AX1019" s="13" t="s">
        <v>75</v>
      </c>
      <c r="AY1019" s="235" t="s">
        <v>146</v>
      </c>
    </row>
    <row r="1020" s="14" customFormat="1">
      <c r="A1020" s="14"/>
      <c r="B1020" s="236"/>
      <c r="C1020" s="237"/>
      <c r="D1020" s="227" t="s">
        <v>157</v>
      </c>
      <c r="E1020" s="238" t="s">
        <v>19</v>
      </c>
      <c r="F1020" s="239" t="s">
        <v>83</v>
      </c>
      <c r="G1020" s="237"/>
      <c r="H1020" s="240">
        <v>1</v>
      </c>
      <c r="I1020" s="241"/>
      <c r="J1020" s="237"/>
      <c r="K1020" s="237"/>
      <c r="L1020" s="242"/>
      <c r="M1020" s="243"/>
      <c r="N1020" s="244"/>
      <c r="O1020" s="244"/>
      <c r="P1020" s="244"/>
      <c r="Q1020" s="244"/>
      <c r="R1020" s="244"/>
      <c r="S1020" s="244"/>
      <c r="T1020" s="245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6" t="s">
        <v>157</v>
      </c>
      <c r="AU1020" s="246" t="s">
        <v>85</v>
      </c>
      <c r="AV1020" s="14" t="s">
        <v>85</v>
      </c>
      <c r="AW1020" s="14" t="s">
        <v>37</v>
      </c>
      <c r="AX1020" s="14" t="s">
        <v>75</v>
      </c>
      <c r="AY1020" s="246" t="s">
        <v>146</v>
      </c>
    </row>
    <row r="1021" s="16" customFormat="1">
      <c r="A1021" s="16"/>
      <c r="B1021" s="258"/>
      <c r="C1021" s="259"/>
      <c r="D1021" s="227" t="s">
        <v>157</v>
      </c>
      <c r="E1021" s="260" t="s">
        <v>19</v>
      </c>
      <c r="F1021" s="261" t="s">
        <v>167</v>
      </c>
      <c r="G1021" s="259"/>
      <c r="H1021" s="262">
        <v>3</v>
      </c>
      <c r="I1021" s="263"/>
      <c r="J1021" s="259"/>
      <c r="K1021" s="259"/>
      <c r="L1021" s="264"/>
      <c r="M1021" s="265"/>
      <c r="N1021" s="266"/>
      <c r="O1021" s="266"/>
      <c r="P1021" s="266"/>
      <c r="Q1021" s="266"/>
      <c r="R1021" s="266"/>
      <c r="S1021" s="266"/>
      <c r="T1021" s="267"/>
      <c r="U1021" s="16"/>
      <c r="V1021" s="16"/>
      <c r="W1021" s="16"/>
      <c r="X1021" s="16"/>
      <c r="Y1021" s="16"/>
      <c r="Z1021" s="16"/>
      <c r="AA1021" s="16"/>
      <c r="AB1021" s="16"/>
      <c r="AC1021" s="16"/>
      <c r="AD1021" s="16"/>
      <c r="AE1021" s="16"/>
      <c r="AT1021" s="268" t="s">
        <v>157</v>
      </c>
      <c r="AU1021" s="268" t="s">
        <v>85</v>
      </c>
      <c r="AV1021" s="16" t="s">
        <v>153</v>
      </c>
      <c r="AW1021" s="16" t="s">
        <v>37</v>
      </c>
      <c r="AX1021" s="16" t="s">
        <v>83</v>
      </c>
      <c r="AY1021" s="268" t="s">
        <v>146</v>
      </c>
    </row>
    <row r="1022" s="2" customFormat="1" ht="16.5" customHeight="1">
      <c r="A1022" s="41"/>
      <c r="B1022" s="42"/>
      <c r="C1022" s="269" t="s">
        <v>1192</v>
      </c>
      <c r="D1022" s="269" t="s">
        <v>224</v>
      </c>
      <c r="E1022" s="270" t="s">
        <v>1193</v>
      </c>
      <c r="F1022" s="271" t="s">
        <v>1194</v>
      </c>
      <c r="G1022" s="272" t="s">
        <v>256</v>
      </c>
      <c r="H1022" s="273">
        <v>3</v>
      </c>
      <c r="I1022" s="274"/>
      <c r="J1022" s="275">
        <f>ROUND(I1022*H1022,2)</f>
        <v>0</v>
      </c>
      <c r="K1022" s="271" t="s">
        <v>152</v>
      </c>
      <c r="L1022" s="276"/>
      <c r="M1022" s="277" t="s">
        <v>19</v>
      </c>
      <c r="N1022" s="278" t="s">
        <v>46</v>
      </c>
      <c r="O1022" s="87"/>
      <c r="P1022" s="216">
        <f>O1022*H1022</f>
        <v>0</v>
      </c>
      <c r="Q1022" s="216">
        <v>0.00050000000000000001</v>
      </c>
      <c r="R1022" s="216">
        <f>Q1022*H1022</f>
        <v>0.0015</v>
      </c>
      <c r="S1022" s="216">
        <v>0</v>
      </c>
      <c r="T1022" s="217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8" t="s">
        <v>396</v>
      </c>
      <c r="AT1022" s="218" t="s">
        <v>224</v>
      </c>
      <c r="AU1022" s="218" t="s">
        <v>85</v>
      </c>
      <c r="AY1022" s="20" t="s">
        <v>146</v>
      </c>
      <c r="BE1022" s="219">
        <f>IF(N1022="základní",J1022,0)</f>
        <v>0</v>
      </c>
      <c r="BF1022" s="219">
        <f>IF(N1022="snížená",J1022,0)</f>
        <v>0</v>
      </c>
      <c r="BG1022" s="219">
        <f>IF(N1022="zákl. přenesená",J1022,0)</f>
        <v>0</v>
      </c>
      <c r="BH1022" s="219">
        <f>IF(N1022="sníž. přenesená",J1022,0)</f>
        <v>0</v>
      </c>
      <c r="BI1022" s="219">
        <f>IF(N1022="nulová",J1022,0)</f>
        <v>0</v>
      </c>
      <c r="BJ1022" s="20" t="s">
        <v>83</v>
      </c>
      <c r="BK1022" s="219">
        <f>ROUND(I1022*H1022,2)</f>
        <v>0</v>
      </c>
      <c r="BL1022" s="20" t="s">
        <v>266</v>
      </c>
      <c r="BM1022" s="218" t="s">
        <v>1195</v>
      </c>
    </row>
    <row r="1023" s="2" customFormat="1" ht="24.15" customHeight="1">
      <c r="A1023" s="41"/>
      <c r="B1023" s="42"/>
      <c r="C1023" s="207" t="s">
        <v>1196</v>
      </c>
      <c r="D1023" s="207" t="s">
        <v>148</v>
      </c>
      <c r="E1023" s="208" t="s">
        <v>1197</v>
      </c>
      <c r="F1023" s="209" t="s">
        <v>1198</v>
      </c>
      <c r="G1023" s="210" t="s">
        <v>241</v>
      </c>
      <c r="H1023" s="211">
        <v>1</v>
      </c>
      <c r="I1023" s="212"/>
      <c r="J1023" s="213">
        <f>ROUND(I1023*H1023,2)</f>
        <v>0</v>
      </c>
      <c r="K1023" s="209" t="s">
        <v>152</v>
      </c>
      <c r="L1023" s="47"/>
      <c r="M1023" s="214" t="s">
        <v>19</v>
      </c>
      <c r="N1023" s="215" t="s">
        <v>46</v>
      </c>
      <c r="O1023" s="87"/>
      <c r="P1023" s="216">
        <f>O1023*H1023</f>
        <v>0</v>
      </c>
      <c r="Q1023" s="216">
        <v>0.0049300000000000004</v>
      </c>
      <c r="R1023" s="216">
        <f>Q1023*H1023</f>
        <v>0.0049300000000000004</v>
      </c>
      <c r="S1023" s="216">
        <v>0</v>
      </c>
      <c r="T1023" s="217">
        <f>S1023*H1023</f>
        <v>0</v>
      </c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R1023" s="218" t="s">
        <v>266</v>
      </c>
      <c r="AT1023" s="218" t="s">
        <v>148</v>
      </c>
      <c r="AU1023" s="218" t="s">
        <v>85</v>
      </c>
      <c r="AY1023" s="20" t="s">
        <v>146</v>
      </c>
      <c r="BE1023" s="219">
        <f>IF(N1023="základní",J1023,0)</f>
        <v>0</v>
      </c>
      <c r="BF1023" s="219">
        <f>IF(N1023="snížená",J1023,0)</f>
        <v>0</v>
      </c>
      <c r="BG1023" s="219">
        <f>IF(N1023="zákl. přenesená",J1023,0)</f>
        <v>0</v>
      </c>
      <c r="BH1023" s="219">
        <f>IF(N1023="sníž. přenesená",J1023,0)</f>
        <v>0</v>
      </c>
      <c r="BI1023" s="219">
        <f>IF(N1023="nulová",J1023,0)</f>
        <v>0</v>
      </c>
      <c r="BJ1023" s="20" t="s">
        <v>83</v>
      </c>
      <c r="BK1023" s="219">
        <f>ROUND(I1023*H1023,2)</f>
        <v>0</v>
      </c>
      <c r="BL1023" s="20" t="s">
        <v>266</v>
      </c>
      <c r="BM1023" s="218" t="s">
        <v>1199</v>
      </c>
    </row>
    <row r="1024" s="2" customFormat="1">
      <c r="A1024" s="41"/>
      <c r="B1024" s="42"/>
      <c r="C1024" s="43"/>
      <c r="D1024" s="220" t="s">
        <v>155</v>
      </c>
      <c r="E1024" s="43"/>
      <c r="F1024" s="221" t="s">
        <v>1200</v>
      </c>
      <c r="G1024" s="43"/>
      <c r="H1024" s="43"/>
      <c r="I1024" s="222"/>
      <c r="J1024" s="43"/>
      <c r="K1024" s="43"/>
      <c r="L1024" s="47"/>
      <c r="M1024" s="223"/>
      <c r="N1024" s="224"/>
      <c r="O1024" s="87"/>
      <c r="P1024" s="87"/>
      <c r="Q1024" s="87"/>
      <c r="R1024" s="87"/>
      <c r="S1024" s="87"/>
      <c r="T1024" s="88"/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T1024" s="20" t="s">
        <v>155</v>
      </c>
      <c r="AU1024" s="20" t="s">
        <v>85</v>
      </c>
    </row>
    <row r="1025" s="13" customFormat="1">
      <c r="A1025" s="13"/>
      <c r="B1025" s="225"/>
      <c r="C1025" s="226"/>
      <c r="D1025" s="227" t="s">
        <v>157</v>
      </c>
      <c r="E1025" s="228" t="s">
        <v>19</v>
      </c>
      <c r="F1025" s="229" t="s">
        <v>418</v>
      </c>
      <c r="G1025" s="226"/>
      <c r="H1025" s="228" t="s">
        <v>19</v>
      </c>
      <c r="I1025" s="230"/>
      <c r="J1025" s="226"/>
      <c r="K1025" s="226"/>
      <c r="L1025" s="231"/>
      <c r="M1025" s="232"/>
      <c r="N1025" s="233"/>
      <c r="O1025" s="233"/>
      <c r="P1025" s="233"/>
      <c r="Q1025" s="233"/>
      <c r="R1025" s="233"/>
      <c r="S1025" s="233"/>
      <c r="T1025" s="23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5" t="s">
        <v>157</v>
      </c>
      <c r="AU1025" s="235" t="s">
        <v>85</v>
      </c>
      <c r="AV1025" s="13" t="s">
        <v>83</v>
      </c>
      <c r="AW1025" s="13" t="s">
        <v>37</v>
      </c>
      <c r="AX1025" s="13" t="s">
        <v>75</v>
      </c>
      <c r="AY1025" s="235" t="s">
        <v>146</v>
      </c>
    </row>
    <row r="1026" s="14" customFormat="1">
      <c r="A1026" s="14"/>
      <c r="B1026" s="236"/>
      <c r="C1026" s="237"/>
      <c r="D1026" s="227" t="s">
        <v>157</v>
      </c>
      <c r="E1026" s="238" t="s">
        <v>19</v>
      </c>
      <c r="F1026" s="239" t="s">
        <v>83</v>
      </c>
      <c r="G1026" s="237"/>
      <c r="H1026" s="240">
        <v>1</v>
      </c>
      <c r="I1026" s="241"/>
      <c r="J1026" s="237"/>
      <c r="K1026" s="237"/>
      <c r="L1026" s="242"/>
      <c r="M1026" s="243"/>
      <c r="N1026" s="244"/>
      <c r="O1026" s="244"/>
      <c r="P1026" s="244"/>
      <c r="Q1026" s="244"/>
      <c r="R1026" s="244"/>
      <c r="S1026" s="244"/>
      <c r="T1026" s="245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6" t="s">
        <v>157</v>
      </c>
      <c r="AU1026" s="246" t="s">
        <v>85</v>
      </c>
      <c r="AV1026" s="14" t="s">
        <v>85</v>
      </c>
      <c r="AW1026" s="14" t="s">
        <v>37</v>
      </c>
      <c r="AX1026" s="14" t="s">
        <v>75</v>
      </c>
      <c r="AY1026" s="246" t="s">
        <v>146</v>
      </c>
    </row>
    <row r="1027" s="16" customFormat="1">
      <c r="A1027" s="16"/>
      <c r="B1027" s="258"/>
      <c r="C1027" s="259"/>
      <c r="D1027" s="227" t="s">
        <v>157</v>
      </c>
      <c r="E1027" s="260" t="s">
        <v>19</v>
      </c>
      <c r="F1027" s="261" t="s">
        <v>167</v>
      </c>
      <c r="G1027" s="259"/>
      <c r="H1027" s="262">
        <v>1</v>
      </c>
      <c r="I1027" s="263"/>
      <c r="J1027" s="259"/>
      <c r="K1027" s="259"/>
      <c r="L1027" s="264"/>
      <c r="M1027" s="265"/>
      <c r="N1027" s="266"/>
      <c r="O1027" s="266"/>
      <c r="P1027" s="266"/>
      <c r="Q1027" s="266"/>
      <c r="R1027" s="266"/>
      <c r="S1027" s="266"/>
      <c r="T1027" s="267"/>
      <c r="U1027" s="16"/>
      <c r="V1027" s="16"/>
      <c r="W1027" s="16"/>
      <c r="X1027" s="16"/>
      <c r="Y1027" s="16"/>
      <c r="Z1027" s="16"/>
      <c r="AA1027" s="16"/>
      <c r="AB1027" s="16"/>
      <c r="AC1027" s="16"/>
      <c r="AD1027" s="16"/>
      <c r="AE1027" s="16"/>
      <c r="AT1027" s="268" t="s">
        <v>157</v>
      </c>
      <c r="AU1027" s="268" t="s">
        <v>85</v>
      </c>
      <c r="AV1027" s="16" t="s">
        <v>153</v>
      </c>
      <c r="AW1027" s="16" t="s">
        <v>37</v>
      </c>
      <c r="AX1027" s="16" t="s">
        <v>83</v>
      </c>
      <c r="AY1027" s="268" t="s">
        <v>146</v>
      </c>
    </row>
    <row r="1028" s="2" customFormat="1" ht="16.5" customHeight="1">
      <c r="A1028" s="41"/>
      <c r="B1028" s="42"/>
      <c r="C1028" s="269" t="s">
        <v>1201</v>
      </c>
      <c r="D1028" s="269" t="s">
        <v>224</v>
      </c>
      <c r="E1028" s="270" t="s">
        <v>1202</v>
      </c>
      <c r="F1028" s="271" t="s">
        <v>1203</v>
      </c>
      <c r="G1028" s="272" t="s">
        <v>256</v>
      </c>
      <c r="H1028" s="273">
        <v>1</v>
      </c>
      <c r="I1028" s="274"/>
      <c r="J1028" s="275">
        <f>ROUND(I1028*H1028,2)</f>
        <v>0</v>
      </c>
      <c r="K1028" s="271" t="s">
        <v>152</v>
      </c>
      <c r="L1028" s="276"/>
      <c r="M1028" s="277" t="s">
        <v>19</v>
      </c>
      <c r="N1028" s="278" t="s">
        <v>46</v>
      </c>
      <c r="O1028" s="87"/>
      <c r="P1028" s="216">
        <f>O1028*H1028</f>
        <v>0</v>
      </c>
      <c r="Q1028" s="216">
        <v>0.00010000000000000001</v>
      </c>
      <c r="R1028" s="216">
        <f>Q1028*H1028</f>
        <v>0.00010000000000000001</v>
      </c>
      <c r="S1028" s="216">
        <v>0</v>
      </c>
      <c r="T1028" s="217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8" t="s">
        <v>396</v>
      </c>
      <c r="AT1028" s="218" t="s">
        <v>224</v>
      </c>
      <c r="AU1028" s="218" t="s">
        <v>85</v>
      </c>
      <c r="AY1028" s="20" t="s">
        <v>146</v>
      </c>
      <c r="BE1028" s="219">
        <f>IF(N1028="základní",J1028,0)</f>
        <v>0</v>
      </c>
      <c r="BF1028" s="219">
        <f>IF(N1028="snížená",J1028,0)</f>
        <v>0</v>
      </c>
      <c r="BG1028" s="219">
        <f>IF(N1028="zákl. přenesená",J1028,0)</f>
        <v>0</v>
      </c>
      <c r="BH1028" s="219">
        <f>IF(N1028="sníž. přenesená",J1028,0)</f>
        <v>0</v>
      </c>
      <c r="BI1028" s="219">
        <f>IF(N1028="nulová",J1028,0)</f>
        <v>0</v>
      </c>
      <c r="BJ1028" s="20" t="s">
        <v>83</v>
      </c>
      <c r="BK1028" s="219">
        <f>ROUND(I1028*H1028,2)</f>
        <v>0</v>
      </c>
      <c r="BL1028" s="20" t="s">
        <v>266</v>
      </c>
      <c r="BM1028" s="218" t="s">
        <v>1204</v>
      </c>
    </row>
    <row r="1029" s="2" customFormat="1" ht="21.75" customHeight="1">
      <c r="A1029" s="41"/>
      <c r="B1029" s="42"/>
      <c r="C1029" s="207" t="s">
        <v>1205</v>
      </c>
      <c r="D1029" s="207" t="s">
        <v>148</v>
      </c>
      <c r="E1029" s="208" t="s">
        <v>1206</v>
      </c>
      <c r="F1029" s="209" t="s">
        <v>1207</v>
      </c>
      <c r="G1029" s="210" t="s">
        <v>241</v>
      </c>
      <c r="H1029" s="211">
        <v>1</v>
      </c>
      <c r="I1029" s="212"/>
      <c r="J1029" s="213">
        <f>ROUND(I1029*H1029,2)</f>
        <v>0</v>
      </c>
      <c r="K1029" s="209" t="s">
        <v>152</v>
      </c>
      <c r="L1029" s="47"/>
      <c r="M1029" s="214" t="s">
        <v>19</v>
      </c>
      <c r="N1029" s="215" t="s">
        <v>46</v>
      </c>
      <c r="O1029" s="87"/>
      <c r="P1029" s="216">
        <f>O1029*H1029</f>
        <v>0</v>
      </c>
      <c r="Q1029" s="216">
        <v>0.014749999999999999</v>
      </c>
      <c r="R1029" s="216">
        <f>Q1029*H1029</f>
        <v>0.014749999999999999</v>
      </c>
      <c r="S1029" s="216">
        <v>0</v>
      </c>
      <c r="T1029" s="217">
        <f>S1029*H1029</f>
        <v>0</v>
      </c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R1029" s="218" t="s">
        <v>266</v>
      </c>
      <c r="AT1029" s="218" t="s">
        <v>148</v>
      </c>
      <c r="AU1029" s="218" t="s">
        <v>85</v>
      </c>
      <c r="AY1029" s="20" t="s">
        <v>146</v>
      </c>
      <c r="BE1029" s="219">
        <f>IF(N1029="základní",J1029,0)</f>
        <v>0</v>
      </c>
      <c r="BF1029" s="219">
        <f>IF(N1029="snížená",J1029,0)</f>
        <v>0</v>
      </c>
      <c r="BG1029" s="219">
        <f>IF(N1029="zákl. přenesená",J1029,0)</f>
        <v>0</v>
      </c>
      <c r="BH1029" s="219">
        <f>IF(N1029="sníž. přenesená",J1029,0)</f>
        <v>0</v>
      </c>
      <c r="BI1029" s="219">
        <f>IF(N1029="nulová",J1029,0)</f>
        <v>0</v>
      </c>
      <c r="BJ1029" s="20" t="s">
        <v>83</v>
      </c>
      <c r="BK1029" s="219">
        <f>ROUND(I1029*H1029,2)</f>
        <v>0</v>
      </c>
      <c r="BL1029" s="20" t="s">
        <v>266</v>
      </c>
      <c r="BM1029" s="218" t="s">
        <v>1208</v>
      </c>
    </row>
    <row r="1030" s="2" customFormat="1">
      <c r="A1030" s="41"/>
      <c r="B1030" s="42"/>
      <c r="C1030" s="43"/>
      <c r="D1030" s="220" t="s">
        <v>155</v>
      </c>
      <c r="E1030" s="43"/>
      <c r="F1030" s="221" t="s">
        <v>1209</v>
      </c>
      <c r="G1030" s="43"/>
      <c r="H1030" s="43"/>
      <c r="I1030" s="222"/>
      <c r="J1030" s="43"/>
      <c r="K1030" s="43"/>
      <c r="L1030" s="47"/>
      <c r="M1030" s="223"/>
      <c r="N1030" s="224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155</v>
      </c>
      <c r="AU1030" s="20" t="s">
        <v>85</v>
      </c>
    </row>
    <row r="1031" s="13" customFormat="1">
      <c r="A1031" s="13"/>
      <c r="B1031" s="225"/>
      <c r="C1031" s="226"/>
      <c r="D1031" s="227" t="s">
        <v>157</v>
      </c>
      <c r="E1031" s="228" t="s">
        <v>19</v>
      </c>
      <c r="F1031" s="229" t="s">
        <v>1210</v>
      </c>
      <c r="G1031" s="226"/>
      <c r="H1031" s="228" t="s">
        <v>19</v>
      </c>
      <c r="I1031" s="230"/>
      <c r="J1031" s="226"/>
      <c r="K1031" s="226"/>
      <c r="L1031" s="231"/>
      <c r="M1031" s="232"/>
      <c r="N1031" s="233"/>
      <c r="O1031" s="233"/>
      <c r="P1031" s="233"/>
      <c r="Q1031" s="233"/>
      <c r="R1031" s="233"/>
      <c r="S1031" s="233"/>
      <c r="T1031" s="234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5" t="s">
        <v>157</v>
      </c>
      <c r="AU1031" s="235" t="s">
        <v>85</v>
      </c>
      <c r="AV1031" s="13" t="s">
        <v>83</v>
      </c>
      <c r="AW1031" s="13" t="s">
        <v>37</v>
      </c>
      <c r="AX1031" s="13" t="s">
        <v>75</v>
      </c>
      <c r="AY1031" s="235" t="s">
        <v>146</v>
      </c>
    </row>
    <row r="1032" s="14" customFormat="1">
      <c r="A1032" s="14"/>
      <c r="B1032" s="236"/>
      <c r="C1032" s="237"/>
      <c r="D1032" s="227" t="s">
        <v>157</v>
      </c>
      <c r="E1032" s="238" t="s">
        <v>19</v>
      </c>
      <c r="F1032" s="239" t="s">
        <v>83</v>
      </c>
      <c r="G1032" s="237"/>
      <c r="H1032" s="240">
        <v>1</v>
      </c>
      <c r="I1032" s="241"/>
      <c r="J1032" s="237"/>
      <c r="K1032" s="237"/>
      <c r="L1032" s="242"/>
      <c r="M1032" s="243"/>
      <c r="N1032" s="244"/>
      <c r="O1032" s="244"/>
      <c r="P1032" s="244"/>
      <c r="Q1032" s="244"/>
      <c r="R1032" s="244"/>
      <c r="S1032" s="244"/>
      <c r="T1032" s="245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6" t="s">
        <v>157</v>
      </c>
      <c r="AU1032" s="246" t="s">
        <v>85</v>
      </c>
      <c r="AV1032" s="14" t="s">
        <v>85</v>
      </c>
      <c r="AW1032" s="14" t="s">
        <v>37</v>
      </c>
      <c r="AX1032" s="14" t="s">
        <v>75</v>
      </c>
      <c r="AY1032" s="246" t="s">
        <v>146</v>
      </c>
    </row>
    <row r="1033" s="16" customFormat="1">
      <c r="A1033" s="16"/>
      <c r="B1033" s="258"/>
      <c r="C1033" s="259"/>
      <c r="D1033" s="227" t="s">
        <v>157</v>
      </c>
      <c r="E1033" s="260" t="s">
        <v>19</v>
      </c>
      <c r="F1033" s="261" t="s">
        <v>167</v>
      </c>
      <c r="G1033" s="259"/>
      <c r="H1033" s="262">
        <v>1</v>
      </c>
      <c r="I1033" s="263"/>
      <c r="J1033" s="259"/>
      <c r="K1033" s="259"/>
      <c r="L1033" s="264"/>
      <c r="M1033" s="265"/>
      <c r="N1033" s="266"/>
      <c r="O1033" s="266"/>
      <c r="P1033" s="266"/>
      <c r="Q1033" s="266"/>
      <c r="R1033" s="266"/>
      <c r="S1033" s="266"/>
      <c r="T1033" s="267"/>
      <c r="U1033" s="16"/>
      <c r="V1033" s="16"/>
      <c r="W1033" s="16"/>
      <c r="X1033" s="16"/>
      <c r="Y1033" s="16"/>
      <c r="Z1033" s="16"/>
      <c r="AA1033" s="16"/>
      <c r="AB1033" s="16"/>
      <c r="AC1033" s="16"/>
      <c r="AD1033" s="16"/>
      <c r="AE1033" s="16"/>
      <c r="AT1033" s="268" t="s">
        <v>157</v>
      </c>
      <c r="AU1033" s="268" t="s">
        <v>85</v>
      </c>
      <c r="AV1033" s="16" t="s">
        <v>153</v>
      </c>
      <c r="AW1033" s="16" t="s">
        <v>37</v>
      </c>
      <c r="AX1033" s="16" t="s">
        <v>83</v>
      </c>
      <c r="AY1033" s="268" t="s">
        <v>146</v>
      </c>
    </row>
    <row r="1034" s="2" customFormat="1" ht="16.5" customHeight="1">
      <c r="A1034" s="41"/>
      <c r="B1034" s="42"/>
      <c r="C1034" s="207" t="s">
        <v>1211</v>
      </c>
      <c r="D1034" s="207" t="s">
        <v>148</v>
      </c>
      <c r="E1034" s="208" t="s">
        <v>1212</v>
      </c>
      <c r="F1034" s="209" t="s">
        <v>1213</v>
      </c>
      <c r="G1034" s="210" t="s">
        <v>241</v>
      </c>
      <c r="H1034" s="211">
        <v>2</v>
      </c>
      <c r="I1034" s="212"/>
      <c r="J1034" s="213">
        <f>ROUND(I1034*H1034,2)</f>
        <v>0</v>
      </c>
      <c r="K1034" s="209" t="s">
        <v>152</v>
      </c>
      <c r="L1034" s="47"/>
      <c r="M1034" s="214" t="s">
        <v>19</v>
      </c>
      <c r="N1034" s="215" t="s">
        <v>46</v>
      </c>
      <c r="O1034" s="87"/>
      <c r="P1034" s="216">
        <f>O1034*H1034</f>
        <v>0</v>
      </c>
      <c r="Q1034" s="216">
        <v>0.010659999999999999</v>
      </c>
      <c r="R1034" s="216">
        <f>Q1034*H1034</f>
        <v>0.021319999999999999</v>
      </c>
      <c r="S1034" s="216">
        <v>0</v>
      </c>
      <c r="T1034" s="217">
        <f>S1034*H1034</f>
        <v>0</v>
      </c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R1034" s="218" t="s">
        <v>266</v>
      </c>
      <c r="AT1034" s="218" t="s">
        <v>148</v>
      </c>
      <c r="AU1034" s="218" t="s">
        <v>85</v>
      </c>
      <c r="AY1034" s="20" t="s">
        <v>146</v>
      </c>
      <c r="BE1034" s="219">
        <f>IF(N1034="základní",J1034,0)</f>
        <v>0</v>
      </c>
      <c r="BF1034" s="219">
        <f>IF(N1034="snížená",J1034,0)</f>
        <v>0</v>
      </c>
      <c r="BG1034" s="219">
        <f>IF(N1034="zákl. přenesená",J1034,0)</f>
        <v>0</v>
      </c>
      <c r="BH1034" s="219">
        <f>IF(N1034="sníž. přenesená",J1034,0)</f>
        <v>0</v>
      </c>
      <c r="BI1034" s="219">
        <f>IF(N1034="nulová",J1034,0)</f>
        <v>0</v>
      </c>
      <c r="BJ1034" s="20" t="s">
        <v>83</v>
      </c>
      <c r="BK1034" s="219">
        <f>ROUND(I1034*H1034,2)</f>
        <v>0</v>
      </c>
      <c r="BL1034" s="20" t="s">
        <v>266</v>
      </c>
      <c r="BM1034" s="218" t="s">
        <v>1214</v>
      </c>
    </row>
    <row r="1035" s="2" customFormat="1">
      <c r="A1035" s="41"/>
      <c r="B1035" s="42"/>
      <c r="C1035" s="43"/>
      <c r="D1035" s="220" t="s">
        <v>155</v>
      </c>
      <c r="E1035" s="43"/>
      <c r="F1035" s="221" t="s">
        <v>1215</v>
      </c>
      <c r="G1035" s="43"/>
      <c r="H1035" s="43"/>
      <c r="I1035" s="222"/>
      <c r="J1035" s="43"/>
      <c r="K1035" s="43"/>
      <c r="L1035" s="47"/>
      <c r="M1035" s="223"/>
      <c r="N1035" s="224"/>
      <c r="O1035" s="87"/>
      <c r="P1035" s="87"/>
      <c r="Q1035" s="87"/>
      <c r="R1035" s="87"/>
      <c r="S1035" s="87"/>
      <c r="T1035" s="88"/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T1035" s="20" t="s">
        <v>155</v>
      </c>
      <c r="AU1035" s="20" t="s">
        <v>85</v>
      </c>
    </row>
    <row r="1036" s="2" customFormat="1" ht="16.5" customHeight="1">
      <c r="A1036" s="41"/>
      <c r="B1036" s="42"/>
      <c r="C1036" s="207" t="s">
        <v>1216</v>
      </c>
      <c r="D1036" s="207" t="s">
        <v>148</v>
      </c>
      <c r="E1036" s="208" t="s">
        <v>1217</v>
      </c>
      <c r="F1036" s="209" t="s">
        <v>1218</v>
      </c>
      <c r="G1036" s="210" t="s">
        <v>241</v>
      </c>
      <c r="H1036" s="211">
        <v>2</v>
      </c>
      <c r="I1036" s="212"/>
      <c r="J1036" s="213">
        <f>ROUND(I1036*H1036,2)</f>
        <v>0</v>
      </c>
      <c r="K1036" s="209" t="s">
        <v>152</v>
      </c>
      <c r="L1036" s="47"/>
      <c r="M1036" s="214" t="s">
        <v>19</v>
      </c>
      <c r="N1036" s="215" t="s">
        <v>46</v>
      </c>
      <c r="O1036" s="87"/>
      <c r="P1036" s="216">
        <f>O1036*H1036</f>
        <v>0</v>
      </c>
      <c r="Q1036" s="216">
        <v>0.010659999999999999</v>
      </c>
      <c r="R1036" s="216">
        <f>Q1036*H1036</f>
        <v>0.021319999999999999</v>
      </c>
      <c r="S1036" s="216">
        <v>0</v>
      </c>
      <c r="T1036" s="217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8" t="s">
        <v>266</v>
      </c>
      <c r="AT1036" s="218" t="s">
        <v>148</v>
      </c>
      <c r="AU1036" s="218" t="s">
        <v>85</v>
      </c>
      <c r="AY1036" s="20" t="s">
        <v>146</v>
      </c>
      <c r="BE1036" s="219">
        <f>IF(N1036="základní",J1036,0)</f>
        <v>0</v>
      </c>
      <c r="BF1036" s="219">
        <f>IF(N1036="snížená",J1036,0)</f>
        <v>0</v>
      </c>
      <c r="BG1036" s="219">
        <f>IF(N1036="zákl. přenesená",J1036,0)</f>
        <v>0</v>
      </c>
      <c r="BH1036" s="219">
        <f>IF(N1036="sníž. přenesená",J1036,0)</f>
        <v>0</v>
      </c>
      <c r="BI1036" s="219">
        <f>IF(N1036="nulová",J1036,0)</f>
        <v>0</v>
      </c>
      <c r="BJ1036" s="20" t="s">
        <v>83</v>
      </c>
      <c r="BK1036" s="219">
        <f>ROUND(I1036*H1036,2)</f>
        <v>0</v>
      </c>
      <c r="BL1036" s="20" t="s">
        <v>266</v>
      </c>
      <c r="BM1036" s="218" t="s">
        <v>1219</v>
      </c>
    </row>
    <row r="1037" s="2" customFormat="1">
      <c r="A1037" s="41"/>
      <c r="B1037" s="42"/>
      <c r="C1037" s="43"/>
      <c r="D1037" s="220" t="s">
        <v>155</v>
      </c>
      <c r="E1037" s="43"/>
      <c r="F1037" s="221" t="s">
        <v>1220</v>
      </c>
      <c r="G1037" s="43"/>
      <c r="H1037" s="43"/>
      <c r="I1037" s="222"/>
      <c r="J1037" s="43"/>
      <c r="K1037" s="43"/>
      <c r="L1037" s="47"/>
      <c r="M1037" s="223"/>
      <c r="N1037" s="224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155</v>
      </c>
      <c r="AU1037" s="20" t="s">
        <v>85</v>
      </c>
    </row>
    <row r="1038" s="2" customFormat="1" ht="16.5" customHeight="1">
      <c r="A1038" s="41"/>
      <c r="B1038" s="42"/>
      <c r="C1038" s="207" t="s">
        <v>1221</v>
      </c>
      <c r="D1038" s="207" t="s">
        <v>148</v>
      </c>
      <c r="E1038" s="208" t="s">
        <v>1222</v>
      </c>
      <c r="F1038" s="209" t="s">
        <v>1223</v>
      </c>
      <c r="G1038" s="210" t="s">
        <v>256</v>
      </c>
      <c r="H1038" s="211">
        <v>2</v>
      </c>
      <c r="I1038" s="212"/>
      <c r="J1038" s="213">
        <f>ROUND(I1038*H1038,2)</f>
        <v>0</v>
      </c>
      <c r="K1038" s="209" t="s">
        <v>152</v>
      </c>
      <c r="L1038" s="47"/>
      <c r="M1038" s="214" t="s">
        <v>19</v>
      </c>
      <c r="N1038" s="215" t="s">
        <v>46</v>
      </c>
      <c r="O1038" s="87"/>
      <c r="P1038" s="216">
        <f>O1038*H1038</f>
        <v>0</v>
      </c>
      <c r="Q1038" s="216">
        <v>0.00109</v>
      </c>
      <c r="R1038" s="216">
        <f>Q1038*H1038</f>
        <v>0.0021800000000000001</v>
      </c>
      <c r="S1038" s="216">
        <v>0</v>
      </c>
      <c r="T1038" s="217">
        <f>S1038*H1038</f>
        <v>0</v>
      </c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R1038" s="218" t="s">
        <v>266</v>
      </c>
      <c r="AT1038" s="218" t="s">
        <v>148</v>
      </c>
      <c r="AU1038" s="218" t="s">
        <v>85</v>
      </c>
      <c r="AY1038" s="20" t="s">
        <v>146</v>
      </c>
      <c r="BE1038" s="219">
        <f>IF(N1038="základní",J1038,0)</f>
        <v>0</v>
      </c>
      <c r="BF1038" s="219">
        <f>IF(N1038="snížená",J1038,0)</f>
        <v>0</v>
      </c>
      <c r="BG1038" s="219">
        <f>IF(N1038="zákl. přenesená",J1038,0)</f>
        <v>0</v>
      </c>
      <c r="BH1038" s="219">
        <f>IF(N1038="sníž. přenesená",J1038,0)</f>
        <v>0</v>
      </c>
      <c r="BI1038" s="219">
        <f>IF(N1038="nulová",J1038,0)</f>
        <v>0</v>
      </c>
      <c r="BJ1038" s="20" t="s">
        <v>83</v>
      </c>
      <c r="BK1038" s="219">
        <f>ROUND(I1038*H1038,2)</f>
        <v>0</v>
      </c>
      <c r="BL1038" s="20" t="s">
        <v>266</v>
      </c>
      <c r="BM1038" s="218" t="s">
        <v>1224</v>
      </c>
    </row>
    <row r="1039" s="2" customFormat="1">
      <c r="A1039" s="41"/>
      <c r="B1039" s="42"/>
      <c r="C1039" s="43"/>
      <c r="D1039" s="220" t="s">
        <v>155</v>
      </c>
      <c r="E1039" s="43"/>
      <c r="F1039" s="221" t="s">
        <v>1225</v>
      </c>
      <c r="G1039" s="43"/>
      <c r="H1039" s="43"/>
      <c r="I1039" s="222"/>
      <c r="J1039" s="43"/>
      <c r="K1039" s="43"/>
      <c r="L1039" s="47"/>
      <c r="M1039" s="223"/>
      <c r="N1039" s="224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T1039" s="20" t="s">
        <v>155</v>
      </c>
      <c r="AU1039" s="20" t="s">
        <v>85</v>
      </c>
    </row>
    <row r="1040" s="13" customFormat="1">
      <c r="A1040" s="13"/>
      <c r="B1040" s="225"/>
      <c r="C1040" s="226"/>
      <c r="D1040" s="227" t="s">
        <v>157</v>
      </c>
      <c r="E1040" s="228" t="s">
        <v>19</v>
      </c>
      <c r="F1040" s="229" t="s">
        <v>1226</v>
      </c>
      <c r="G1040" s="226"/>
      <c r="H1040" s="228" t="s">
        <v>19</v>
      </c>
      <c r="I1040" s="230"/>
      <c r="J1040" s="226"/>
      <c r="K1040" s="226"/>
      <c r="L1040" s="231"/>
      <c r="M1040" s="232"/>
      <c r="N1040" s="233"/>
      <c r="O1040" s="233"/>
      <c r="P1040" s="233"/>
      <c r="Q1040" s="233"/>
      <c r="R1040" s="233"/>
      <c r="S1040" s="233"/>
      <c r="T1040" s="234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5" t="s">
        <v>157</v>
      </c>
      <c r="AU1040" s="235" t="s">
        <v>85</v>
      </c>
      <c r="AV1040" s="13" t="s">
        <v>83</v>
      </c>
      <c r="AW1040" s="13" t="s">
        <v>37</v>
      </c>
      <c r="AX1040" s="13" t="s">
        <v>75</v>
      </c>
      <c r="AY1040" s="235" t="s">
        <v>146</v>
      </c>
    </row>
    <row r="1041" s="14" customFormat="1">
      <c r="A1041" s="14"/>
      <c r="B1041" s="236"/>
      <c r="C1041" s="237"/>
      <c r="D1041" s="227" t="s">
        <v>157</v>
      </c>
      <c r="E1041" s="238" t="s">
        <v>19</v>
      </c>
      <c r="F1041" s="239" t="s">
        <v>83</v>
      </c>
      <c r="G1041" s="237"/>
      <c r="H1041" s="240">
        <v>1</v>
      </c>
      <c r="I1041" s="241"/>
      <c r="J1041" s="237"/>
      <c r="K1041" s="237"/>
      <c r="L1041" s="242"/>
      <c r="M1041" s="243"/>
      <c r="N1041" s="244"/>
      <c r="O1041" s="244"/>
      <c r="P1041" s="244"/>
      <c r="Q1041" s="244"/>
      <c r="R1041" s="244"/>
      <c r="S1041" s="244"/>
      <c r="T1041" s="245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6" t="s">
        <v>157</v>
      </c>
      <c r="AU1041" s="246" t="s">
        <v>85</v>
      </c>
      <c r="AV1041" s="14" t="s">
        <v>85</v>
      </c>
      <c r="AW1041" s="14" t="s">
        <v>37</v>
      </c>
      <c r="AX1041" s="14" t="s">
        <v>75</v>
      </c>
      <c r="AY1041" s="246" t="s">
        <v>146</v>
      </c>
    </row>
    <row r="1042" s="13" customFormat="1">
      <c r="A1042" s="13"/>
      <c r="B1042" s="225"/>
      <c r="C1042" s="226"/>
      <c r="D1042" s="227" t="s">
        <v>157</v>
      </c>
      <c r="E1042" s="228" t="s">
        <v>19</v>
      </c>
      <c r="F1042" s="229" t="s">
        <v>1227</v>
      </c>
      <c r="G1042" s="226"/>
      <c r="H1042" s="228" t="s">
        <v>19</v>
      </c>
      <c r="I1042" s="230"/>
      <c r="J1042" s="226"/>
      <c r="K1042" s="226"/>
      <c r="L1042" s="231"/>
      <c r="M1042" s="232"/>
      <c r="N1042" s="233"/>
      <c r="O1042" s="233"/>
      <c r="P1042" s="233"/>
      <c r="Q1042" s="233"/>
      <c r="R1042" s="233"/>
      <c r="S1042" s="233"/>
      <c r="T1042" s="234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5" t="s">
        <v>157</v>
      </c>
      <c r="AU1042" s="235" t="s">
        <v>85</v>
      </c>
      <c r="AV1042" s="13" t="s">
        <v>83</v>
      </c>
      <c r="AW1042" s="13" t="s">
        <v>37</v>
      </c>
      <c r="AX1042" s="13" t="s">
        <v>75</v>
      </c>
      <c r="AY1042" s="235" t="s">
        <v>146</v>
      </c>
    </row>
    <row r="1043" s="14" customFormat="1">
      <c r="A1043" s="14"/>
      <c r="B1043" s="236"/>
      <c r="C1043" s="237"/>
      <c r="D1043" s="227" t="s">
        <v>157</v>
      </c>
      <c r="E1043" s="238" t="s">
        <v>19</v>
      </c>
      <c r="F1043" s="239" t="s">
        <v>83</v>
      </c>
      <c r="G1043" s="237"/>
      <c r="H1043" s="240">
        <v>1</v>
      </c>
      <c r="I1043" s="241"/>
      <c r="J1043" s="237"/>
      <c r="K1043" s="237"/>
      <c r="L1043" s="242"/>
      <c r="M1043" s="243"/>
      <c r="N1043" s="244"/>
      <c r="O1043" s="244"/>
      <c r="P1043" s="244"/>
      <c r="Q1043" s="244"/>
      <c r="R1043" s="244"/>
      <c r="S1043" s="244"/>
      <c r="T1043" s="245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6" t="s">
        <v>157</v>
      </c>
      <c r="AU1043" s="246" t="s">
        <v>85</v>
      </c>
      <c r="AV1043" s="14" t="s">
        <v>85</v>
      </c>
      <c r="AW1043" s="14" t="s">
        <v>37</v>
      </c>
      <c r="AX1043" s="14" t="s">
        <v>75</v>
      </c>
      <c r="AY1043" s="246" t="s">
        <v>146</v>
      </c>
    </row>
    <row r="1044" s="16" customFormat="1">
      <c r="A1044" s="16"/>
      <c r="B1044" s="258"/>
      <c r="C1044" s="259"/>
      <c r="D1044" s="227" t="s">
        <v>157</v>
      </c>
      <c r="E1044" s="260" t="s">
        <v>19</v>
      </c>
      <c r="F1044" s="261" t="s">
        <v>167</v>
      </c>
      <c r="G1044" s="259"/>
      <c r="H1044" s="262">
        <v>2</v>
      </c>
      <c r="I1044" s="263"/>
      <c r="J1044" s="259"/>
      <c r="K1044" s="259"/>
      <c r="L1044" s="264"/>
      <c r="M1044" s="265"/>
      <c r="N1044" s="266"/>
      <c r="O1044" s="266"/>
      <c r="P1044" s="266"/>
      <c r="Q1044" s="266"/>
      <c r="R1044" s="266"/>
      <c r="S1044" s="266"/>
      <c r="T1044" s="267"/>
      <c r="U1044" s="16"/>
      <c r="V1044" s="16"/>
      <c r="W1044" s="16"/>
      <c r="X1044" s="16"/>
      <c r="Y1044" s="16"/>
      <c r="Z1044" s="16"/>
      <c r="AA1044" s="16"/>
      <c r="AB1044" s="16"/>
      <c r="AC1044" s="16"/>
      <c r="AD1044" s="16"/>
      <c r="AE1044" s="16"/>
      <c r="AT1044" s="268" t="s">
        <v>157</v>
      </c>
      <c r="AU1044" s="268" t="s">
        <v>85</v>
      </c>
      <c r="AV1044" s="16" t="s">
        <v>153</v>
      </c>
      <c r="AW1044" s="16" t="s">
        <v>37</v>
      </c>
      <c r="AX1044" s="16" t="s">
        <v>83</v>
      </c>
      <c r="AY1044" s="268" t="s">
        <v>146</v>
      </c>
    </row>
    <row r="1045" s="2" customFormat="1" ht="16.5" customHeight="1">
      <c r="A1045" s="41"/>
      <c r="B1045" s="42"/>
      <c r="C1045" s="207" t="s">
        <v>1228</v>
      </c>
      <c r="D1045" s="207" t="s">
        <v>148</v>
      </c>
      <c r="E1045" s="208" t="s">
        <v>1229</v>
      </c>
      <c r="F1045" s="209" t="s">
        <v>1230</v>
      </c>
      <c r="G1045" s="210" t="s">
        <v>241</v>
      </c>
      <c r="H1045" s="211">
        <v>1</v>
      </c>
      <c r="I1045" s="212"/>
      <c r="J1045" s="213">
        <f>ROUND(I1045*H1045,2)</f>
        <v>0</v>
      </c>
      <c r="K1045" s="209" t="s">
        <v>152</v>
      </c>
      <c r="L1045" s="47"/>
      <c r="M1045" s="214" t="s">
        <v>19</v>
      </c>
      <c r="N1045" s="215" t="s">
        <v>46</v>
      </c>
      <c r="O1045" s="87"/>
      <c r="P1045" s="216">
        <f>O1045*H1045</f>
        <v>0</v>
      </c>
      <c r="Q1045" s="216">
        <v>0.0018</v>
      </c>
      <c r="R1045" s="216">
        <f>Q1045*H1045</f>
        <v>0.0018</v>
      </c>
      <c r="S1045" s="216">
        <v>0</v>
      </c>
      <c r="T1045" s="217">
        <f>S1045*H1045</f>
        <v>0</v>
      </c>
      <c r="U1045" s="41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R1045" s="218" t="s">
        <v>266</v>
      </c>
      <c r="AT1045" s="218" t="s">
        <v>148</v>
      </c>
      <c r="AU1045" s="218" t="s">
        <v>85</v>
      </c>
      <c r="AY1045" s="20" t="s">
        <v>146</v>
      </c>
      <c r="BE1045" s="219">
        <f>IF(N1045="základní",J1045,0)</f>
        <v>0</v>
      </c>
      <c r="BF1045" s="219">
        <f>IF(N1045="snížená",J1045,0)</f>
        <v>0</v>
      </c>
      <c r="BG1045" s="219">
        <f>IF(N1045="zákl. přenesená",J1045,0)</f>
        <v>0</v>
      </c>
      <c r="BH1045" s="219">
        <f>IF(N1045="sníž. přenesená",J1045,0)</f>
        <v>0</v>
      </c>
      <c r="BI1045" s="219">
        <f>IF(N1045="nulová",J1045,0)</f>
        <v>0</v>
      </c>
      <c r="BJ1045" s="20" t="s">
        <v>83</v>
      </c>
      <c r="BK1045" s="219">
        <f>ROUND(I1045*H1045,2)</f>
        <v>0</v>
      </c>
      <c r="BL1045" s="20" t="s">
        <v>266</v>
      </c>
      <c r="BM1045" s="218" t="s">
        <v>1231</v>
      </c>
    </row>
    <row r="1046" s="2" customFormat="1">
      <c r="A1046" s="41"/>
      <c r="B1046" s="42"/>
      <c r="C1046" s="43"/>
      <c r="D1046" s="220" t="s">
        <v>155</v>
      </c>
      <c r="E1046" s="43"/>
      <c r="F1046" s="221" t="s">
        <v>1232</v>
      </c>
      <c r="G1046" s="43"/>
      <c r="H1046" s="43"/>
      <c r="I1046" s="222"/>
      <c r="J1046" s="43"/>
      <c r="K1046" s="43"/>
      <c r="L1046" s="47"/>
      <c r="M1046" s="223"/>
      <c r="N1046" s="224"/>
      <c r="O1046" s="87"/>
      <c r="P1046" s="87"/>
      <c r="Q1046" s="87"/>
      <c r="R1046" s="87"/>
      <c r="S1046" s="87"/>
      <c r="T1046" s="88"/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T1046" s="20" t="s">
        <v>155</v>
      </c>
      <c r="AU1046" s="20" t="s">
        <v>85</v>
      </c>
    </row>
    <row r="1047" s="13" customFormat="1">
      <c r="A1047" s="13"/>
      <c r="B1047" s="225"/>
      <c r="C1047" s="226"/>
      <c r="D1047" s="227" t="s">
        <v>157</v>
      </c>
      <c r="E1047" s="228" t="s">
        <v>19</v>
      </c>
      <c r="F1047" s="229" t="s">
        <v>418</v>
      </c>
      <c r="G1047" s="226"/>
      <c r="H1047" s="228" t="s">
        <v>19</v>
      </c>
      <c r="I1047" s="230"/>
      <c r="J1047" s="226"/>
      <c r="K1047" s="226"/>
      <c r="L1047" s="231"/>
      <c r="M1047" s="232"/>
      <c r="N1047" s="233"/>
      <c r="O1047" s="233"/>
      <c r="P1047" s="233"/>
      <c r="Q1047" s="233"/>
      <c r="R1047" s="233"/>
      <c r="S1047" s="233"/>
      <c r="T1047" s="234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5" t="s">
        <v>157</v>
      </c>
      <c r="AU1047" s="235" t="s">
        <v>85</v>
      </c>
      <c r="AV1047" s="13" t="s">
        <v>83</v>
      </c>
      <c r="AW1047" s="13" t="s">
        <v>37</v>
      </c>
      <c r="AX1047" s="13" t="s">
        <v>75</v>
      </c>
      <c r="AY1047" s="235" t="s">
        <v>146</v>
      </c>
    </row>
    <row r="1048" s="14" customFormat="1">
      <c r="A1048" s="14"/>
      <c r="B1048" s="236"/>
      <c r="C1048" s="237"/>
      <c r="D1048" s="227" t="s">
        <v>157</v>
      </c>
      <c r="E1048" s="238" t="s">
        <v>19</v>
      </c>
      <c r="F1048" s="239" t="s">
        <v>83</v>
      </c>
      <c r="G1048" s="237"/>
      <c r="H1048" s="240">
        <v>1</v>
      </c>
      <c r="I1048" s="241"/>
      <c r="J1048" s="237"/>
      <c r="K1048" s="237"/>
      <c r="L1048" s="242"/>
      <c r="M1048" s="243"/>
      <c r="N1048" s="244"/>
      <c r="O1048" s="244"/>
      <c r="P1048" s="244"/>
      <c r="Q1048" s="244"/>
      <c r="R1048" s="244"/>
      <c r="S1048" s="244"/>
      <c r="T1048" s="245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6" t="s">
        <v>157</v>
      </c>
      <c r="AU1048" s="246" t="s">
        <v>85</v>
      </c>
      <c r="AV1048" s="14" t="s">
        <v>85</v>
      </c>
      <c r="AW1048" s="14" t="s">
        <v>37</v>
      </c>
      <c r="AX1048" s="14" t="s">
        <v>75</v>
      </c>
      <c r="AY1048" s="246" t="s">
        <v>146</v>
      </c>
    </row>
    <row r="1049" s="16" customFormat="1">
      <c r="A1049" s="16"/>
      <c r="B1049" s="258"/>
      <c r="C1049" s="259"/>
      <c r="D1049" s="227" t="s">
        <v>157</v>
      </c>
      <c r="E1049" s="260" t="s">
        <v>19</v>
      </c>
      <c r="F1049" s="261" t="s">
        <v>167</v>
      </c>
      <c r="G1049" s="259"/>
      <c r="H1049" s="262">
        <v>1</v>
      </c>
      <c r="I1049" s="263"/>
      <c r="J1049" s="259"/>
      <c r="K1049" s="259"/>
      <c r="L1049" s="264"/>
      <c r="M1049" s="265"/>
      <c r="N1049" s="266"/>
      <c r="O1049" s="266"/>
      <c r="P1049" s="266"/>
      <c r="Q1049" s="266"/>
      <c r="R1049" s="266"/>
      <c r="S1049" s="266"/>
      <c r="T1049" s="267"/>
      <c r="U1049" s="16"/>
      <c r="V1049" s="16"/>
      <c r="W1049" s="16"/>
      <c r="X1049" s="16"/>
      <c r="Y1049" s="16"/>
      <c r="Z1049" s="16"/>
      <c r="AA1049" s="16"/>
      <c r="AB1049" s="16"/>
      <c r="AC1049" s="16"/>
      <c r="AD1049" s="16"/>
      <c r="AE1049" s="16"/>
      <c r="AT1049" s="268" t="s">
        <v>157</v>
      </c>
      <c r="AU1049" s="268" t="s">
        <v>85</v>
      </c>
      <c r="AV1049" s="16" t="s">
        <v>153</v>
      </c>
      <c r="AW1049" s="16" t="s">
        <v>37</v>
      </c>
      <c r="AX1049" s="16" t="s">
        <v>83</v>
      </c>
      <c r="AY1049" s="268" t="s">
        <v>146</v>
      </c>
    </row>
    <row r="1050" s="2" customFormat="1" ht="16.5" customHeight="1">
      <c r="A1050" s="41"/>
      <c r="B1050" s="42"/>
      <c r="C1050" s="207" t="s">
        <v>1233</v>
      </c>
      <c r="D1050" s="207" t="s">
        <v>148</v>
      </c>
      <c r="E1050" s="208" t="s">
        <v>1234</v>
      </c>
      <c r="F1050" s="209" t="s">
        <v>1235</v>
      </c>
      <c r="G1050" s="210" t="s">
        <v>241</v>
      </c>
      <c r="H1050" s="211">
        <v>4</v>
      </c>
      <c r="I1050" s="212"/>
      <c r="J1050" s="213">
        <f>ROUND(I1050*H1050,2)</f>
        <v>0</v>
      </c>
      <c r="K1050" s="209" t="s">
        <v>152</v>
      </c>
      <c r="L1050" s="47"/>
      <c r="M1050" s="214" t="s">
        <v>19</v>
      </c>
      <c r="N1050" s="215" t="s">
        <v>46</v>
      </c>
      <c r="O1050" s="87"/>
      <c r="P1050" s="216">
        <f>O1050*H1050</f>
        <v>0</v>
      </c>
      <c r="Q1050" s="216">
        <v>0.0018400000000000001</v>
      </c>
      <c r="R1050" s="216">
        <f>Q1050*H1050</f>
        <v>0.0073600000000000002</v>
      </c>
      <c r="S1050" s="216">
        <v>0</v>
      </c>
      <c r="T1050" s="217">
        <f>S1050*H1050</f>
        <v>0</v>
      </c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R1050" s="218" t="s">
        <v>266</v>
      </c>
      <c r="AT1050" s="218" t="s">
        <v>148</v>
      </c>
      <c r="AU1050" s="218" t="s">
        <v>85</v>
      </c>
      <c r="AY1050" s="20" t="s">
        <v>146</v>
      </c>
      <c r="BE1050" s="219">
        <f>IF(N1050="základní",J1050,0)</f>
        <v>0</v>
      </c>
      <c r="BF1050" s="219">
        <f>IF(N1050="snížená",J1050,0)</f>
        <v>0</v>
      </c>
      <c r="BG1050" s="219">
        <f>IF(N1050="zákl. přenesená",J1050,0)</f>
        <v>0</v>
      </c>
      <c r="BH1050" s="219">
        <f>IF(N1050="sníž. přenesená",J1050,0)</f>
        <v>0</v>
      </c>
      <c r="BI1050" s="219">
        <f>IF(N1050="nulová",J1050,0)</f>
        <v>0</v>
      </c>
      <c r="BJ1050" s="20" t="s">
        <v>83</v>
      </c>
      <c r="BK1050" s="219">
        <f>ROUND(I1050*H1050,2)</f>
        <v>0</v>
      </c>
      <c r="BL1050" s="20" t="s">
        <v>266</v>
      </c>
      <c r="BM1050" s="218" t="s">
        <v>1236</v>
      </c>
    </row>
    <row r="1051" s="2" customFormat="1">
      <c r="A1051" s="41"/>
      <c r="B1051" s="42"/>
      <c r="C1051" s="43"/>
      <c r="D1051" s="220" t="s">
        <v>155</v>
      </c>
      <c r="E1051" s="43"/>
      <c r="F1051" s="221" t="s">
        <v>1237</v>
      </c>
      <c r="G1051" s="43"/>
      <c r="H1051" s="43"/>
      <c r="I1051" s="222"/>
      <c r="J1051" s="43"/>
      <c r="K1051" s="43"/>
      <c r="L1051" s="47"/>
      <c r="M1051" s="223"/>
      <c r="N1051" s="224"/>
      <c r="O1051" s="87"/>
      <c r="P1051" s="87"/>
      <c r="Q1051" s="87"/>
      <c r="R1051" s="87"/>
      <c r="S1051" s="87"/>
      <c r="T1051" s="88"/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T1051" s="20" t="s">
        <v>155</v>
      </c>
      <c r="AU1051" s="20" t="s">
        <v>85</v>
      </c>
    </row>
    <row r="1052" s="13" customFormat="1">
      <c r="A1052" s="13"/>
      <c r="B1052" s="225"/>
      <c r="C1052" s="226"/>
      <c r="D1052" s="227" t="s">
        <v>157</v>
      </c>
      <c r="E1052" s="228" t="s">
        <v>19</v>
      </c>
      <c r="F1052" s="229" t="s">
        <v>915</v>
      </c>
      <c r="G1052" s="226"/>
      <c r="H1052" s="228" t="s">
        <v>19</v>
      </c>
      <c r="I1052" s="230"/>
      <c r="J1052" s="226"/>
      <c r="K1052" s="226"/>
      <c r="L1052" s="231"/>
      <c r="M1052" s="232"/>
      <c r="N1052" s="233"/>
      <c r="O1052" s="233"/>
      <c r="P1052" s="233"/>
      <c r="Q1052" s="233"/>
      <c r="R1052" s="233"/>
      <c r="S1052" s="233"/>
      <c r="T1052" s="23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5" t="s">
        <v>157</v>
      </c>
      <c r="AU1052" s="235" t="s">
        <v>85</v>
      </c>
      <c r="AV1052" s="13" t="s">
        <v>83</v>
      </c>
      <c r="AW1052" s="13" t="s">
        <v>37</v>
      </c>
      <c r="AX1052" s="13" t="s">
        <v>75</v>
      </c>
      <c r="AY1052" s="235" t="s">
        <v>146</v>
      </c>
    </row>
    <row r="1053" s="14" customFormat="1">
      <c r="A1053" s="14"/>
      <c r="B1053" s="236"/>
      <c r="C1053" s="237"/>
      <c r="D1053" s="227" t="s">
        <v>157</v>
      </c>
      <c r="E1053" s="238" t="s">
        <v>19</v>
      </c>
      <c r="F1053" s="239" t="s">
        <v>83</v>
      </c>
      <c r="G1053" s="237"/>
      <c r="H1053" s="240">
        <v>1</v>
      </c>
      <c r="I1053" s="241"/>
      <c r="J1053" s="237"/>
      <c r="K1053" s="237"/>
      <c r="L1053" s="242"/>
      <c r="M1053" s="243"/>
      <c r="N1053" s="244"/>
      <c r="O1053" s="244"/>
      <c r="P1053" s="244"/>
      <c r="Q1053" s="244"/>
      <c r="R1053" s="244"/>
      <c r="S1053" s="244"/>
      <c r="T1053" s="245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6" t="s">
        <v>157</v>
      </c>
      <c r="AU1053" s="246" t="s">
        <v>85</v>
      </c>
      <c r="AV1053" s="14" t="s">
        <v>85</v>
      </c>
      <c r="AW1053" s="14" t="s">
        <v>37</v>
      </c>
      <c r="AX1053" s="14" t="s">
        <v>75</v>
      </c>
      <c r="AY1053" s="246" t="s">
        <v>146</v>
      </c>
    </row>
    <row r="1054" s="13" customFormat="1">
      <c r="A1054" s="13"/>
      <c r="B1054" s="225"/>
      <c r="C1054" s="226"/>
      <c r="D1054" s="227" t="s">
        <v>157</v>
      </c>
      <c r="E1054" s="228" t="s">
        <v>19</v>
      </c>
      <c r="F1054" s="229" t="s">
        <v>418</v>
      </c>
      <c r="G1054" s="226"/>
      <c r="H1054" s="228" t="s">
        <v>19</v>
      </c>
      <c r="I1054" s="230"/>
      <c r="J1054" s="226"/>
      <c r="K1054" s="226"/>
      <c r="L1054" s="231"/>
      <c r="M1054" s="232"/>
      <c r="N1054" s="233"/>
      <c r="O1054" s="233"/>
      <c r="P1054" s="233"/>
      <c r="Q1054" s="233"/>
      <c r="R1054" s="233"/>
      <c r="S1054" s="233"/>
      <c r="T1054" s="234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5" t="s">
        <v>157</v>
      </c>
      <c r="AU1054" s="235" t="s">
        <v>85</v>
      </c>
      <c r="AV1054" s="13" t="s">
        <v>83</v>
      </c>
      <c r="AW1054" s="13" t="s">
        <v>37</v>
      </c>
      <c r="AX1054" s="13" t="s">
        <v>75</v>
      </c>
      <c r="AY1054" s="235" t="s">
        <v>146</v>
      </c>
    </row>
    <row r="1055" s="14" customFormat="1">
      <c r="A1055" s="14"/>
      <c r="B1055" s="236"/>
      <c r="C1055" s="237"/>
      <c r="D1055" s="227" t="s">
        <v>157</v>
      </c>
      <c r="E1055" s="238" t="s">
        <v>19</v>
      </c>
      <c r="F1055" s="239" t="s">
        <v>83</v>
      </c>
      <c r="G1055" s="237"/>
      <c r="H1055" s="240">
        <v>1</v>
      </c>
      <c r="I1055" s="241"/>
      <c r="J1055" s="237"/>
      <c r="K1055" s="237"/>
      <c r="L1055" s="242"/>
      <c r="M1055" s="243"/>
      <c r="N1055" s="244"/>
      <c r="O1055" s="244"/>
      <c r="P1055" s="244"/>
      <c r="Q1055" s="244"/>
      <c r="R1055" s="244"/>
      <c r="S1055" s="244"/>
      <c r="T1055" s="245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6" t="s">
        <v>157</v>
      </c>
      <c r="AU1055" s="246" t="s">
        <v>85</v>
      </c>
      <c r="AV1055" s="14" t="s">
        <v>85</v>
      </c>
      <c r="AW1055" s="14" t="s">
        <v>37</v>
      </c>
      <c r="AX1055" s="14" t="s">
        <v>75</v>
      </c>
      <c r="AY1055" s="246" t="s">
        <v>146</v>
      </c>
    </row>
    <row r="1056" s="13" customFormat="1">
      <c r="A1056" s="13"/>
      <c r="B1056" s="225"/>
      <c r="C1056" s="226"/>
      <c r="D1056" s="227" t="s">
        <v>157</v>
      </c>
      <c r="E1056" s="228" t="s">
        <v>19</v>
      </c>
      <c r="F1056" s="229" t="s">
        <v>304</v>
      </c>
      <c r="G1056" s="226"/>
      <c r="H1056" s="228" t="s">
        <v>19</v>
      </c>
      <c r="I1056" s="230"/>
      <c r="J1056" s="226"/>
      <c r="K1056" s="226"/>
      <c r="L1056" s="231"/>
      <c r="M1056" s="232"/>
      <c r="N1056" s="233"/>
      <c r="O1056" s="233"/>
      <c r="P1056" s="233"/>
      <c r="Q1056" s="233"/>
      <c r="R1056" s="233"/>
      <c r="S1056" s="233"/>
      <c r="T1056" s="23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5" t="s">
        <v>157</v>
      </c>
      <c r="AU1056" s="235" t="s">
        <v>85</v>
      </c>
      <c r="AV1056" s="13" t="s">
        <v>83</v>
      </c>
      <c r="AW1056" s="13" t="s">
        <v>37</v>
      </c>
      <c r="AX1056" s="13" t="s">
        <v>75</v>
      </c>
      <c r="AY1056" s="235" t="s">
        <v>146</v>
      </c>
    </row>
    <row r="1057" s="14" customFormat="1">
      <c r="A1057" s="14"/>
      <c r="B1057" s="236"/>
      <c r="C1057" s="237"/>
      <c r="D1057" s="227" t="s">
        <v>157</v>
      </c>
      <c r="E1057" s="238" t="s">
        <v>19</v>
      </c>
      <c r="F1057" s="239" t="s">
        <v>85</v>
      </c>
      <c r="G1057" s="237"/>
      <c r="H1057" s="240">
        <v>2</v>
      </c>
      <c r="I1057" s="241"/>
      <c r="J1057" s="237"/>
      <c r="K1057" s="237"/>
      <c r="L1057" s="242"/>
      <c r="M1057" s="243"/>
      <c r="N1057" s="244"/>
      <c r="O1057" s="244"/>
      <c r="P1057" s="244"/>
      <c r="Q1057" s="244"/>
      <c r="R1057" s="244"/>
      <c r="S1057" s="244"/>
      <c r="T1057" s="245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6" t="s">
        <v>157</v>
      </c>
      <c r="AU1057" s="246" t="s">
        <v>85</v>
      </c>
      <c r="AV1057" s="14" t="s">
        <v>85</v>
      </c>
      <c r="AW1057" s="14" t="s">
        <v>37</v>
      </c>
      <c r="AX1057" s="14" t="s">
        <v>75</v>
      </c>
      <c r="AY1057" s="246" t="s">
        <v>146</v>
      </c>
    </row>
    <row r="1058" s="16" customFormat="1">
      <c r="A1058" s="16"/>
      <c r="B1058" s="258"/>
      <c r="C1058" s="259"/>
      <c r="D1058" s="227" t="s">
        <v>157</v>
      </c>
      <c r="E1058" s="260" t="s">
        <v>19</v>
      </c>
      <c r="F1058" s="261" t="s">
        <v>167</v>
      </c>
      <c r="G1058" s="259"/>
      <c r="H1058" s="262">
        <v>4</v>
      </c>
      <c r="I1058" s="263"/>
      <c r="J1058" s="259"/>
      <c r="K1058" s="259"/>
      <c r="L1058" s="264"/>
      <c r="M1058" s="265"/>
      <c r="N1058" s="266"/>
      <c r="O1058" s="266"/>
      <c r="P1058" s="266"/>
      <c r="Q1058" s="266"/>
      <c r="R1058" s="266"/>
      <c r="S1058" s="266"/>
      <c r="T1058" s="267"/>
      <c r="U1058" s="16"/>
      <c r="V1058" s="16"/>
      <c r="W1058" s="16"/>
      <c r="X1058" s="16"/>
      <c r="Y1058" s="16"/>
      <c r="Z1058" s="16"/>
      <c r="AA1058" s="16"/>
      <c r="AB1058" s="16"/>
      <c r="AC1058" s="16"/>
      <c r="AD1058" s="16"/>
      <c r="AE1058" s="16"/>
      <c r="AT1058" s="268" t="s">
        <v>157</v>
      </c>
      <c r="AU1058" s="268" t="s">
        <v>85</v>
      </c>
      <c r="AV1058" s="16" t="s">
        <v>153</v>
      </c>
      <c r="AW1058" s="16" t="s">
        <v>37</v>
      </c>
      <c r="AX1058" s="16" t="s">
        <v>83</v>
      </c>
      <c r="AY1058" s="268" t="s">
        <v>146</v>
      </c>
    </row>
    <row r="1059" s="2" customFormat="1" ht="16.5" customHeight="1">
      <c r="A1059" s="41"/>
      <c r="B1059" s="42"/>
      <c r="C1059" s="207" t="s">
        <v>1238</v>
      </c>
      <c r="D1059" s="207" t="s">
        <v>148</v>
      </c>
      <c r="E1059" s="208" t="s">
        <v>1239</v>
      </c>
      <c r="F1059" s="209" t="s">
        <v>1240</v>
      </c>
      <c r="G1059" s="210" t="s">
        <v>256</v>
      </c>
      <c r="H1059" s="211">
        <v>4</v>
      </c>
      <c r="I1059" s="212"/>
      <c r="J1059" s="213">
        <f>ROUND(I1059*H1059,2)</f>
        <v>0</v>
      </c>
      <c r="K1059" s="209" t="s">
        <v>152</v>
      </c>
      <c r="L1059" s="47"/>
      <c r="M1059" s="214" t="s">
        <v>19</v>
      </c>
      <c r="N1059" s="215" t="s">
        <v>46</v>
      </c>
      <c r="O1059" s="87"/>
      <c r="P1059" s="216">
        <f>O1059*H1059</f>
        <v>0</v>
      </c>
      <c r="Q1059" s="216">
        <v>0.00012</v>
      </c>
      <c r="R1059" s="216">
        <f>Q1059*H1059</f>
        <v>0.00048000000000000001</v>
      </c>
      <c r="S1059" s="216">
        <v>0</v>
      </c>
      <c r="T1059" s="217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8" t="s">
        <v>266</v>
      </c>
      <c r="AT1059" s="218" t="s">
        <v>148</v>
      </c>
      <c r="AU1059" s="218" t="s">
        <v>85</v>
      </c>
      <c r="AY1059" s="20" t="s">
        <v>146</v>
      </c>
      <c r="BE1059" s="219">
        <f>IF(N1059="základní",J1059,0)</f>
        <v>0</v>
      </c>
      <c r="BF1059" s="219">
        <f>IF(N1059="snížená",J1059,0)</f>
        <v>0</v>
      </c>
      <c r="BG1059" s="219">
        <f>IF(N1059="zákl. přenesená",J1059,0)</f>
        <v>0</v>
      </c>
      <c r="BH1059" s="219">
        <f>IF(N1059="sníž. přenesená",J1059,0)</f>
        <v>0</v>
      </c>
      <c r="BI1059" s="219">
        <f>IF(N1059="nulová",J1059,0)</f>
        <v>0</v>
      </c>
      <c r="BJ1059" s="20" t="s">
        <v>83</v>
      </c>
      <c r="BK1059" s="219">
        <f>ROUND(I1059*H1059,2)</f>
        <v>0</v>
      </c>
      <c r="BL1059" s="20" t="s">
        <v>266</v>
      </c>
      <c r="BM1059" s="218" t="s">
        <v>1241</v>
      </c>
    </row>
    <row r="1060" s="2" customFormat="1">
      <c r="A1060" s="41"/>
      <c r="B1060" s="42"/>
      <c r="C1060" s="43"/>
      <c r="D1060" s="220" t="s">
        <v>155</v>
      </c>
      <c r="E1060" s="43"/>
      <c r="F1060" s="221" t="s">
        <v>1242</v>
      </c>
      <c r="G1060" s="43"/>
      <c r="H1060" s="43"/>
      <c r="I1060" s="222"/>
      <c r="J1060" s="43"/>
      <c r="K1060" s="43"/>
      <c r="L1060" s="47"/>
      <c r="M1060" s="223"/>
      <c r="N1060" s="224"/>
      <c r="O1060" s="87"/>
      <c r="P1060" s="87"/>
      <c r="Q1060" s="87"/>
      <c r="R1060" s="87"/>
      <c r="S1060" s="87"/>
      <c r="T1060" s="88"/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T1060" s="20" t="s">
        <v>155</v>
      </c>
      <c r="AU1060" s="20" t="s">
        <v>85</v>
      </c>
    </row>
    <row r="1061" s="13" customFormat="1">
      <c r="A1061" s="13"/>
      <c r="B1061" s="225"/>
      <c r="C1061" s="226"/>
      <c r="D1061" s="227" t="s">
        <v>157</v>
      </c>
      <c r="E1061" s="228" t="s">
        <v>19</v>
      </c>
      <c r="F1061" s="229" t="s">
        <v>1167</v>
      </c>
      <c r="G1061" s="226"/>
      <c r="H1061" s="228" t="s">
        <v>19</v>
      </c>
      <c r="I1061" s="230"/>
      <c r="J1061" s="226"/>
      <c r="K1061" s="226"/>
      <c r="L1061" s="231"/>
      <c r="M1061" s="232"/>
      <c r="N1061" s="233"/>
      <c r="O1061" s="233"/>
      <c r="P1061" s="233"/>
      <c r="Q1061" s="233"/>
      <c r="R1061" s="233"/>
      <c r="S1061" s="233"/>
      <c r="T1061" s="234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5" t="s">
        <v>157</v>
      </c>
      <c r="AU1061" s="235" t="s">
        <v>85</v>
      </c>
      <c r="AV1061" s="13" t="s">
        <v>83</v>
      </c>
      <c r="AW1061" s="13" t="s">
        <v>37</v>
      </c>
      <c r="AX1061" s="13" t="s">
        <v>75</v>
      </c>
      <c r="AY1061" s="235" t="s">
        <v>146</v>
      </c>
    </row>
    <row r="1062" s="14" customFormat="1">
      <c r="A1062" s="14"/>
      <c r="B1062" s="236"/>
      <c r="C1062" s="237"/>
      <c r="D1062" s="227" t="s">
        <v>157</v>
      </c>
      <c r="E1062" s="238" t="s">
        <v>19</v>
      </c>
      <c r="F1062" s="239" t="s">
        <v>83</v>
      </c>
      <c r="G1062" s="237"/>
      <c r="H1062" s="240">
        <v>1</v>
      </c>
      <c r="I1062" s="241"/>
      <c r="J1062" s="237"/>
      <c r="K1062" s="237"/>
      <c r="L1062" s="242"/>
      <c r="M1062" s="243"/>
      <c r="N1062" s="244"/>
      <c r="O1062" s="244"/>
      <c r="P1062" s="244"/>
      <c r="Q1062" s="244"/>
      <c r="R1062" s="244"/>
      <c r="S1062" s="244"/>
      <c r="T1062" s="245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6" t="s">
        <v>157</v>
      </c>
      <c r="AU1062" s="246" t="s">
        <v>85</v>
      </c>
      <c r="AV1062" s="14" t="s">
        <v>85</v>
      </c>
      <c r="AW1062" s="14" t="s">
        <v>37</v>
      </c>
      <c r="AX1062" s="14" t="s">
        <v>75</v>
      </c>
      <c r="AY1062" s="246" t="s">
        <v>146</v>
      </c>
    </row>
    <row r="1063" s="13" customFormat="1">
      <c r="A1063" s="13"/>
      <c r="B1063" s="225"/>
      <c r="C1063" s="226"/>
      <c r="D1063" s="227" t="s">
        <v>157</v>
      </c>
      <c r="E1063" s="228" t="s">
        <v>19</v>
      </c>
      <c r="F1063" s="229" t="s">
        <v>265</v>
      </c>
      <c r="G1063" s="226"/>
      <c r="H1063" s="228" t="s">
        <v>19</v>
      </c>
      <c r="I1063" s="230"/>
      <c r="J1063" s="226"/>
      <c r="K1063" s="226"/>
      <c r="L1063" s="231"/>
      <c r="M1063" s="232"/>
      <c r="N1063" s="233"/>
      <c r="O1063" s="233"/>
      <c r="P1063" s="233"/>
      <c r="Q1063" s="233"/>
      <c r="R1063" s="233"/>
      <c r="S1063" s="233"/>
      <c r="T1063" s="234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5" t="s">
        <v>157</v>
      </c>
      <c r="AU1063" s="235" t="s">
        <v>85</v>
      </c>
      <c r="AV1063" s="13" t="s">
        <v>83</v>
      </c>
      <c r="AW1063" s="13" t="s">
        <v>37</v>
      </c>
      <c r="AX1063" s="13" t="s">
        <v>75</v>
      </c>
      <c r="AY1063" s="235" t="s">
        <v>146</v>
      </c>
    </row>
    <row r="1064" s="14" customFormat="1">
      <c r="A1064" s="14"/>
      <c r="B1064" s="236"/>
      <c r="C1064" s="237"/>
      <c r="D1064" s="227" t="s">
        <v>157</v>
      </c>
      <c r="E1064" s="238" t="s">
        <v>19</v>
      </c>
      <c r="F1064" s="239" t="s">
        <v>83</v>
      </c>
      <c r="G1064" s="237"/>
      <c r="H1064" s="240">
        <v>1</v>
      </c>
      <c r="I1064" s="241"/>
      <c r="J1064" s="237"/>
      <c r="K1064" s="237"/>
      <c r="L1064" s="242"/>
      <c r="M1064" s="243"/>
      <c r="N1064" s="244"/>
      <c r="O1064" s="244"/>
      <c r="P1064" s="244"/>
      <c r="Q1064" s="244"/>
      <c r="R1064" s="244"/>
      <c r="S1064" s="244"/>
      <c r="T1064" s="245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6" t="s">
        <v>157</v>
      </c>
      <c r="AU1064" s="246" t="s">
        <v>85</v>
      </c>
      <c r="AV1064" s="14" t="s">
        <v>85</v>
      </c>
      <c r="AW1064" s="14" t="s">
        <v>37</v>
      </c>
      <c r="AX1064" s="14" t="s">
        <v>75</v>
      </c>
      <c r="AY1064" s="246" t="s">
        <v>146</v>
      </c>
    </row>
    <row r="1065" s="13" customFormat="1">
      <c r="A1065" s="13"/>
      <c r="B1065" s="225"/>
      <c r="C1065" s="226"/>
      <c r="D1065" s="227" t="s">
        <v>157</v>
      </c>
      <c r="E1065" s="228" t="s">
        <v>19</v>
      </c>
      <c r="F1065" s="229" t="s">
        <v>304</v>
      </c>
      <c r="G1065" s="226"/>
      <c r="H1065" s="228" t="s">
        <v>19</v>
      </c>
      <c r="I1065" s="230"/>
      <c r="J1065" s="226"/>
      <c r="K1065" s="226"/>
      <c r="L1065" s="231"/>
      <c r="M1065" s="232"/>
      <c r="N1065" s="233"/>
      <c r="O1065" s="233"/>
      <c r="P1065" s="233"/>
      <c r="Q1065" s="233"/>
      <c r="R1065" s="233"/>
      <c r="S1065" s="233"/>
      <c r="T1065" s="234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5" t="s">
        <v>157</v>
      </c>
      <c r="AU1065" s="235" t="s">
        <v>85</v>
      </c>
      <c r="AV1065" s="13" t="s">
        <v>83</v>
      </c>
      <c r="AW1065" s="13" t="s">
        <v>37</v>
      </c>
      <c r="AX1065" s="13" t="s">
        <v>75</v>
      </c>
      <c r="AY1065" s="235" t="s">
        <v>146</v>
      </c>
    </row>
    <row r="1066" s="14" customFormat="1">
      <c r="A1066" s="14"/>
      <c r="B1066" s="236"/>
      <c r="C1066" s="237"/>
      <c r="D1066" s="227" t="s">
        <v>157</v>
      </c>
      <c r="E1066" s="238" t="s">
        <v>19</v>
      </c>
      <c r="F1066" s="239" t="s">
        <v>1243</v>
      </c>
      <c r="G1066" s="237"/>
      <c r="H1066" s="240">
        <v>2</v>
      </c>
      <c r="I1066" s="241"/>
      <c r="J1066" s="237"/>
      <c r="K1066" s="237"/>
      <c r="L1066" s="242"/>
      <c r="M1066" s="243"/>
      <c r="N1066" s="244"/>
      <c r="O1066" s="244"/>
      <c r="P1066" s="244"/>
      <c r="Q1066" s="244"/>
      <c r="R1066" s="244"/>
      <c r="S1066" s="244"/>
      <c r="T1066" s="245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6" t="s">
        <v>157</v>
      </c>
      <c r="AU1066" s="246" t="s">
        <v>85</v>
      </c>
      <c r="AV1066" s="14" t="s">
        <v>85</v>
      </c>
      <c r="AW1066" s="14" t="s">
        <v>37</v>
      </c>
      <c r="AX1066" s="14" t="s">
        <v>75</v>
      </c>
      <c r="AY1066" s="246" t="s">
        <v>146</v>
      </c>
    </row>
    <row r="1067" s="16" customFormat="1">
      <c r="A1067" s="16"/>
      <c r="B1067" s="258"/>
      <c r="C1067" s="259"/>
      <c r="D1067" s="227" t="s">
        <v>157</v>
      </c>
      <c r="E1067" s="260" t="s">
        <v>19</v>
      </c>
      <c r="F1067" s="261" t="s">
        <v>167</v>
      </c>
      <c r="G1067" s="259"/>
      <c r="H1067" s="262">
        <v>4</v>
      </c>
      <c r="I1067" s="263"/>
      <c r="J1067" s="259"/>
      <c r="K1067" s="259"/>
      <c r="L1067" s="264"/>
      <c r="M1067" s="265"/>
      <c r="N1067" s="266"/>
      <c r="O1067" s="266"/>
      <c r="P1067" s="266"/>
      <c r="Q1067" s="266"/>
      <c r="R1067" s="266"/>
      <c r="S1067" s="266"/>
      <c r="T1067" s="267"/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/>
      <c r="AE1067" s="16"/>
      <c r="AT1067" s="268" t="s">
        <v>157</v>
      </c>
      <c r="AU1067" s="268" t="s">
        <v>85</v>
      </c>
      <c r="AV1067" s="16" t="s">
        <v>153</v>
      </c>
      <c r="AW1067" s="16" t="s">
        <v>37</v>
      </c>
      <c r="AX1067" s="16" t="s">
        <v>83</v>
      </c>
      <c r="AY1067" s="268" t="s">
        <v>146</v>
      </c>
    </row>
    <row r="1068" s="2" customFormat="1" ht="16.5" customHeight="1">
      <c r="A1068" s="41"/>
      <c r="B1068" s="42"/>
      <c r="C1068" s="269" t="s">
        <v>1244</v>
      </c>
      <c r="D1068" s="269" t="s">
        <v>224</v>
      </c>
      <c r="E1068" s="270" t="s">
        <v>1245</v>
      </c>
      <c r="F1068" s="271" t="s">
        <v>1246</v>
      </c>
      <c r="G1068" s="272" t="s">
        <v>256</v>
      </c>
      <c r="H1068" s="273">
        <v>1</v>
      </c>
      <c r="I1068" s="274"/>
      <c r="J1068" s="275">
        <f>ROUND(I1068*H1068,2)</f>
        <v>0</v>
      </c>
      <c r="K1068" s="271" t="s">
        <v>152</v>
      </c>
      <c r="L1068" s="276"/>
      <c r="M1068" s="277" t="s">
        <v>19</v>
      </c>
      <c r="N1068" s="278" t="s">
        <v>46</v>
      </c>
      <c r="O1068" s="87"/>
      <c r="P1068" s="216">
        <f>O1068*H1068</f>
        <v>0</v>
      </c>
      <c r="Q1068" s="216">
        <v>0.0053800000000000002</v>
      </c>
      <c r="R1068" s="216">
        <f>Q1068*H1068</f>
        <v>0.0053800000000000002</v>
      </c>
      <c r="S1068" s="216">
        <v>0</v>
      </c>
      <c r="T1068" s="217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8" t="s">
        <v>396</v>
      </c>
      <c r="AT1068" s="218" t="s">
        <v>224</v>
      </c>
      <c r="AU1068" s="218" t="s">
        <v>85</v>
      </c>
      <c r="AY1068" s="20" t="s">
        <v>146</v>
      </c>
      <c r="BE1068" s="219">
        <f>IF(N1068="základní",J1068,0)</f>
        <v>0</v>
      </c>
      <c r="BF1068" s="219">
        <f>IF(N1068="snížená",J1068,0)</f>
        <v>0</v>
      </c>
      <c r="BG1068" s="219">
        <f>IF(N1068="zákl. přenesená",J1068,0)</f>
        <v>0</v>
      </c>
      <c r="BH1068" s="219">
        <f>IF(N1068="sníž. přenesená",J1068,0)</f>
        <v>0</v>
      </c>
      <c r="BI1068" s="219">
        <f>IF(N1068="nulová",J1068,0)</f>
        <v>0</v>
      </c>
      <c r="BJ1068" s="20" t="s">
        <v>83</v>
      </c>
      <c r="BK1068" s="219">
        <f>ROUND(I1068*H1068,2)</f>
        <v>0</v>
      </c>
      <c r="BL1068" s="20" t="s">
        <v>266</v>
      </c>
      <c r="BM1068" s="218" t="s">
        <v>1247</v>
      </c>
    </row>
    <row r="1069" s="13" customFormat="1">
      <c r="A1069" s="13"/>
      <c r="B1069" s="225"/>
      <c r="C1069" s="226"/>
      <c r="D1069" s="227" t="s">
        <v>157</v>
      </c>
      <c r="E1069" s="228" t="s">
        <v>19</v>
      </c>
      <c r="F1069" s="229" t="s">
        <v>304</v>
      </c>
      <c r="G1069" s="226"/>
      <c r="H1069" s="228" t="s">
        <v>19</v>
      </c>
      <c r="I1069" s="230"/>
      <c r="J1069" s="226"/>
      <c r="K1069" s="226"/>
      <c r="L1069" s="231"/>
      <c r="M1069" s="232"/>
      <c r="N1069" s="233"/>
      <c r="O1069" s="233"/>
      <c r="P1069" s="233"/>
      <c r="Q1069" s="233"/>
      <c r="R1069" s="233"/>
      <c r="S1069" s="233"/>
      <c r="T1069" s="234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5" t="s">
        <v>157</v>
      </c>
      <c r="AU1069" s="235" t="s">
        <v>85</v>
      </c>
      <c r="AV1069" s="13" t="s">
        <v>83</v>
      </c>
      <c r="AW1069" s="13" t="s">
        <v>37</v>
      </c>
      <c r="AX1069" s="13" t="s">
        <v>75</v>
      </c>
      <c r="AY1069" s="235" t="s">
        <v>146</v>
      </c>
    </row>
    <row r="1070" s="13" customFormat="1">
      <c r="A1070" s="13"/>
      <c r="B1070" s="225"/>
      <c r="C1070" s="226"/>
      <c r="D1070" s="227" t="s">
        <v>157</v>
      </c>
      <c r="E1070" s="228" t="s">
        <v>19</v>
      </c>
      <c r="F1070" s="229" t="s">
        <v>1248</v>
      </c>
      <c r="G1070" s="226"/>
      <c r="H1070" s="228" t="s">
        <v>19</v>
      </c>
      <c r="I1070" s="230"/>
      <c r="J1070" s="226"/>
      <c r="K1070" s="226"/>
      <c r="L1070" s="231"/>
      <c r="M1070" s="232"/>
      <c r="N1070" s="233"/>
      <c r="O1070" s="233"/>
      <c r="P1070" s="233"/>
      <c r="Q1070" s="233"/>
      <c r="R1070" s="233"/>
      <c r="S1070" s="233"/>
      <c r="T1070" s="23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5" t="s">
        <v>157</v>
      </c>
      <c r="AU1070" s="235" t="s">
        <v>85</v>
      </c>
      <c r="AV1070" s="13" t="s">
        <v>83</v>
      </c>
      <c r="AW1070" s="13" t="s">
        <v>37</v>
      </c>
      <c r="AX1070" s="13" t="s">
        <v>75</v>
      </c>
      <c r="AY1070" s="235" t="s">
        <v>146</v>
      </c>
    </row>
    <row r="1071" s="14" customFormat="1">
      <c r="A1071" s="14"/>
      <c r="B1071" s="236"/>
      <c r="C1071" s="237"/>
      <c r="D1071" s="227" t="s">
        <v>157</v>
      </c>
      <c r="E1071" s="238" t="s">
        <v>19</v>
      </c>
      <c r="F1071" s="239" t="s">
        <v>83</v>
      </c>
      <c r="G1071" s="237"/>
      <c r="H1071" s="240">
        <v>1</v>
      </c>
      <c r="I1071" s="241"/>
      <c r="J1071" s="237"/>
      <c r="K1071" s="237"/>
      <c r="L1071" s="242"/>
      <c r="M1071" s="243"/>
      <c r="N1071" s="244"/>
      <c r="O1071" s="244"/>
      <c r="P1071" s="244"/>
      <c r="Q1071" s="244"/>
      <c r="R1071" s="244"/>
      <c r="S1071" s="244"/>
      <c r="T1071" s="245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6" t="s">
        <v>157</v>
      </c>
      <c r="AU1071" s="246" t="s">
        <v>85</v>
      </c>
      <c r="AV1071" s="14" t="s">
        <v>85</v>
      </c>
      <c r="AW1071" s="14" t="s">
        <v>37</v>
      </c>
      <c r="AX1071" s="14" t="s">
        <v>75</v>
      </c>
      <c r="AY1071" s="246" t="s">
        <v>146</v>
      </c>
    </row>
    <row r="1072" s="16" customFormat="1">
      <c r="A1072" s="16"/>
      <c r="B1072" s="258"/>
      <c r="C1072" s="259"/>
      <c r="D1072" s="227" t="s">
        <v>157</v>
      </c>
      <c r="E1072" s="260" t="s">
        <v>19</v>
      </c>
      <c r="F1072" s="261" t="s">
        <v>167</v>
      </c>
      <c r="G1072" s="259"/>
      <c r="H1072" s="262">
        <v>1</v>
      </c>
      <c r="I1072" s="263"/>
      <c r="J1072" s="259"/>
      <c r="K1072" s="259"/>
      <c r="L1072" s="264"/>
      <c r="M1072" s="265"/>
      <c r="N1072" s="266"/>
      <c r="O1072" s="266"/>
      <c r="P1072" s="266"/>
      <c r="Q1072" s="266"/>
      <c r="R1072" s="266"/>
      <c r="S1072" s="266"/>
      <c r="T1072" s="267"/>
      <c r="U1072" s="16"/>
      <c r="V1072" s="16"/>
      <c r="W1072" s="16"/>
      <c r="X1072" s="16"/>
      <c r="Y1072" s="16"/>
      <c r="Z1072" s="16"/>
      <c r="AA1072" s="16"/>
      <c r="AB1072" s="16"/>
      <c r="AC1072" s="16"/>
      <c r="AD1072" s="16"/>
      <c r="AE1072" s="16"/>
      <c r="AT1072" s="268" t="s">
        <v>157</v>
      </c>
      <c r="AU1072" s="268" t="s">
        <v>85</v>
      </c>
      <c r="AV1072" s="16" t="s">
        <v>153</v>
      </c>
      <c r="AW1072" s="16" t="s">
        <v>37</v>
      </c>
      <c r="AX1072" s="16" t="s">
        <v>83</v>
      </c>
      <c r="AY1072" s="268" t="s">
        <v>146</v>
      </c>
    </row>
    <row r="1073" s="2" customFormat="1" ht="16.5" customHeight="1">
      <c r="A1073" s="41"/>
      <c r="B1073" s="42"/>
      <c r="C1073" s="269" t="s">
        <v>1249</v>
      </c>
      <c r="D1073" s="269" t="s">
        <v>224</v>
      </c>
      <c r="E1073" s="270" t="s">
        <v>1250</v>
      </c>
      <c r="F1073" s="271" t="s">
        <v>1251</v>
      </c>
      <c r="G1073" s="272" t="s">
        <v>256</v>
      </c>
      <c r="H1073" s="273">
        <v>3</v>
      </c>
      <c r="I1073" s="274"/>
      <c r="J1073" s="275">
        <f>ROUND(I1073*H1073,2)</f>
        <v>0</v>
      </c>
      <c r="K1073" s="271" t="s">
        <v>152</v>
      </c>
      <c r="L1073" s="276"/>
      <c r="M1073" s="277" t="s">
        <v>19</v>
      </c>
      <c r="N1073" s="278" t="s">
        <v>46</v>
      </c>
      <c r="O1073" s="87"/>
      <c r="P1073" s="216">
        <f>O1073*H1073</f>
        <v>0</v>
      </c>
      <c r="Q1073" s="216">
        <v>0.0020999999999999999</v>
      </c>
      <c r="R1073" s="216">
        <f>Q1073*H1073</f>
        <v>0.0063</v>
      </c>
      <c r="S1073" s="216">
        <v>0</v>
      </c>
      <c r="T1073" s="217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18" t="s">
        <v>396</v>
      </c>
      <c r="AT1073" s="218" t="s">
        <v>224</v>
      </c>
      <c r="AU1073" s="218" t="s">
        <v>85</v>
      </c>
      <c r="AY1073" s="20" t="s">
        <v>146</v>
      </c>
      <c r="BE1073" s="219">
        <f>IF(N1073="základní",J1073,0)</f>
        <v>0</v>
      </c>
      <c r="BF1073" s="219">
        <f>IF(N1073="snížená",J1073,0)</f>
        <v>0</v>
      </c>
      <c r="BG1073" s="219">
        <f>IF(N1073="zákl. přenesená",J1073,0)</f>
        <v>0</v>
      </c>
      <c r="BH1073" s="219">
        <f>IF(N1073="sníž. přenesená",J1073,0)</f>
        <v>0</v>
      </c>
      <c r="BI1073" s="219">
        <f>IF(N1073="nulová",J1073,0)</f>
        <v>0</v>
      </c>
      <c r="BJ1073" s="20" t="s">
        <v>83</v>
      </c>
      <c r="BK1073" s="219">
        <f>ROUND(I1073*H1073,2)</f>
        <v>0</v>
      </c>
      <c r="BL1073" s="20" t="s">
        <v>266</v>
      </c>
      <c r="BM1073" s="218" t="s">
        <v>1252</v>
      </c>
    </row>
    <row r="1074" s="13" customFormat="1">
      <c r="A1074" s="13"/>
      <c r="B1074" s="225"/>
      <c r="C1074" s="226"/>
      <c r="D1074" s="227" t="s">
        <v>157</v>
      </c>
      <c r="E1074" s="228" t="s">
        <v>19</v>
      </c>
      <c r="F1074" s="229" t="s">
        <v>1167</v>
      </c>
      <c r="G1074" s="226"/>
      <c r="H1074" s="228" t="s">
        <v>19</v>
      </c>
      <c r="I1074" s="230"/>
      <c r="J1074" s="226"/>
      <c r="K1074" s="226"/>
      <c r="L1074" s="231"/>
      <c r="M1074" s="232"/>
      <c r="N1074" s="233"/>
      <c r="O1074" s="233"/>
      <c r="P1074" s="233"/>
      <c r="Q1074" s="233"/>
      <c r="R1074" s="233"/>
      <c r="S1074" s="233"/>
      <c r="T1074" s="23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5" t="s">
        <v>157</v>
      </c>
      <c r="AU1074" s="235" t="s">
        <v>85</v>
      </c>
      <c r="AV1074" s="13" t="s">
        <v>83</v>
      </c>
      <c r="AW1074" s="13" t="s">
        <v>37</v>
      </c>
      <c r="AX1074" s="13" t="s">
        <v>75</v>
      </c>
      <c r="AY1074" s="235" t="s">
        <v>146</v>
      </c>
    </row>
    <row r="1075" s="13" customFormat="1">
      <c r="A1075" s="13"/>
      <c r="B1075" s="225"/>
      <c r="C1075" s="226"/>
      <c r="D1075" s="227" t="s">
        <v>157</v>
      </c>
      <c r="E1075" s="228" t="s">
        <v>19</v>
      </c>
      <c r="F1075" s="229" t="s">
        <v>1253</v>
      </c>
      <c r="G1075" s="226"/>
      <c r="H1075" s="228" t="s">
        <v>19</v>
      </c>
      <c r="I1075" s="230"/>
      <c r="J1075" s="226"/>
      <c r="K1075" s="226"/>
      <c r="L1075" s="231"/>
      <c r="M1075" s="232"/>
      <c r="N1075" s="233"/>
      <c r="O1075" s="233"/>
      <c r="P1075" s="233"/>
      <c r="Q1075" s="233"/>
      <c r="R1075" s="233"/>
      <c r="S1075" s="233"/>
      <c r="T1075" s="23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5" t="s">
        <v>157</v>
      </c>
      <c r="AU1075" s="235" t="s">
        <v>85</v>
      </c>
      <c r="AV1075" s="13" t="s">
        <v>83</v>
      </c>
      <c r="AW1075" s="13" t="s">
        <v>37</v>
      </c>
      <c r="AX1075" s="13" t="s">
        <v>75</v>
      </c>
      <c r="AY1075" s="235" t="s">
        <v>146</v>
      </c>
    </row>
    <row r="1076" s="14" customFormat="1">
      <c r="A1076" s="14"/>
      <c r="B1076" s="236"/>
      <c r="C1076" s="237"/>
      <c r="D1076" s="227" t="s">
        <v>157</v>
      </c>
      <c r="E1076" s="238" t="s">
        <v>19</v>
      </c>
      <c r="F1076" s="239" t="s">
        <v>83</v>
      </c>
      <c r="G1076" s="237"/>
      <c r="H1076" s="240">
        <v>1</v>
      </c>
      <c r="I1076" s="241"/>
      <c r="J1076" s="237"/>
      <c r="K1076" s="237"/>
      <c r="L1076" s="242"/>
      <c r="M1076" s="243"/>
      <c r="N1076" s="244"/>
      <c r="O1076" s="244"/>
      <c r="P1076" s="244"/>
      <c r="Q1076" s="244"/>
      <c r="R1076" s="244"/>
      <c r="S1076" s="244"/>
      <c r="T1076" s="245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6" t="s">
        <v>157</v>
      </c>
      <c r="AU1076" s="246" t="s">
        <v>85</v>
      </c>
      <c r="AV1076" s="14" t="s">
        <v>85</v>
      </c>
      <c r="AW1076" s="14" t="s">
        <v>37</v>
      </c>
      <c r="AX1076" s="14" t="s">
        <v>75</v>
      </c>
      <c r="AY1076" s="246" t="s">
        <v>146</v>
      </c>
    </row>
    <row r="1077" s="15" customFormat="1">
      <c r="A1077" s="15"/>
      <c r="B1077" s="247"/>
      <c r="C1077" s="248"/>
      <c r="D1077" s="227" t="s">
        <v>157</v>
      </c>
      <c r="E1077" s="249" t="s">
        <v>19</v>
      </c>
      <c r="F1077" s="250" t="s">
        <v>162</v>
      </c>
      <c r="G1077" s="248"/>
      <c r="H1077" s="251">
        <v>1</v>
      </c>
      <c r="I1077" s="252"/>
      <c r="J1077" s="248"/>
      <c r="K1077" s="248"/>
      <c r="L1077" s="253"/>
      <c r="M1077" s="254"/>
      <c r="N1077" s="255"/>
      <c r="O1077" s="255"/>
      <c r="P1077" s="255"/>
      <c r="Q1077" s="255"/>
      <c r="R1077" s="255"/>
      <c r="S1077" s="255"/>
      <c r="T1077" s="256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57" t="s">
        <v>157</v>
      </c>
      <c r="AU1077" s="257" t="s">
        <v>85</v>
      </c>
      <c r="AV1077" s="15" t="s">
        <v>163</v>
      </c>
      <c r="AW1077" s="15" t="s">
        <v>37</v>
      </c>
      <c r="AX1077" s="15" t="s">
        <v>75</v>
      </c>
      <c r="AY1077" s="257" t="s">
        <v>146</v>
      </c>
    </row>
    <row r="1078" s="13" customFormat="1">
      <c r="A1078" s="13"/>
      <c r="B1078" s="225"/>
      <c r="C1078" s="226"/>
      <c r="D1078" s="227" t="s">
        <v>157</v>
      </c>
      <c r="E1078" s="228" t="s">
        <v>19</v>
      </c>
      <c r="F1078" s="229" t="s">
        <v>1254</v>
      </c>
      <c r="G1078" s="226"/>
      <c r="H1078" s="228" t="s">
        <v>19</v>
      </c>
      <c r="I1078" s="230"/>
      <c r="J1078" s="226"/>
      <c r="K1078" s="226"/>
      <c r="L1078" s="231"/>
      <c r="M1078" s="232"/>
      <c r="N1078" s="233"/>
      <c r="O1078" s="233"/>
      <c r="P1078" s="233"/>
      <c r="Q1078" s="233"/>
      <c r="R1078" s="233"/>
      <c r="S1078" s="233"/>
      <c r="T1078" s="23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5" t="s">
        <v>157</v>
      </c>
      <c r="AU1078" s="235" t="s">
        <v>85</v>
      </c>
      <c r="AV1078" s="13" t="s">
        <v>83</v>
      </c>
      <c r="AW1078" s="13" t="s">
        <v>37</v>
      </c>
      <c r="AX1078" s="13" t="s">
        <v>75</v>
      </c>
      <c r="AY1078" s="235" t="s">
        <v>146</v>
      </c>
    </row>
    <row r="1079" s="14" customFormat="1">
      <c r="A1079" s="14"/>
      <c r="B1079" s="236"/>
      <c r="C1079" s="237"/>
      <c r="D1079" s="227" t="s">
        <v>157</v>
      </c>
      <c r="E1079" s="238" t="s">
        <v>19</v>
      </c>
      <c r="F1079" s="239" t="s">
        <v>83</v>
      </c>
      <c r="G1079" s="237"/>
      <c r="H1079" s="240">
        <v>1</v>
      </c>
      <c r="I1079" s="241"/>
      <c r="J1079" s="237"/>
      <c r="K1079" s="237"/>
      <c r="L1079" s="242"/>
      <c r="M1079" s="243"/>
      <c r="N1079" s="244"/>
      <c r="O1079" s="244"/>
      <c r="P1079" s="244"/>
      <c r="Q1079" s="244"/>
      <c r="R1079" s="244"/>
      <c r="S1079" s="244"/>
      <c r="T1079" s="245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6" t="s">
        <v>157</v>
      </c>
      <c r="AU1079" s="246" t="s">
        <v>85</v>
      </c>
      <c r="AV1079" s="14" t="s">
        <v>85</v>
      </c>
      <c r="AW1079" s="14" t="s">
        <v>37</v>
      </c>
      <c r="AX1079" s="14" t="s">
        <v>75</v>
      </c>
      <c r="AY1079" s="246" t="s">
        <v>146</v>
      </c>
    </row>
    <row r="1080" s="15" customFormat="1">
      <c r="A1080" s="15"/>
      <c r="B1080" s="247"/>
      <c r="C1080" s="248"/>
      <c r="D1080" s="227" t="s">
        <v>157</v>
      </c>
      <c r="E1080" s="249" t="s">
        <v>19</v>
      </c>
      <c r="F1080" s="250" t="s">
        <v>162</v>
      </c>
      <c r="G1080" s="248"/>
      <c r="H1080" s="251">
        <v>1</v>
      </c>
      <c r="I1080" s="252"/>
      <c r="J1080" s="248"/>
      <c r="K1080" s="248"/>
      <c r="L1080" s="253"/>
      <c r="M1080" s="254"/>
      <c r="N1080" s="255"/>
      <c r="O1080" s="255"/>
      <c r="P1080" s="255"/>
      <c r="Q1080" s="255"/>
      <c r="R1080" s="255"/>
      <c r="S1080" s="255"/>
      <c r="T1080" s="256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57" t="s">
        <v>157</v>
      </c>
      <c r="AU1080" s="257" t="s">
        <v>85</v>
      </c>
      <c r="AV1080" s="15" t="s">
        <v>163</v>
      </c>
      <c r="AW1080" s="15" t="s">
        <v>37</v>
      </c>
      <c r="AX1080" s="15" t="s">
        <v>75</v>
      </c>
      <c r="AY1080" s="257" t="s">
        <v>146</v>
      </c>
    </row>
    <row r="1081" s="13" customFormat="1">
      <c r="A1081" s="13"/>
      <c r="B1081" s="225"/>
      <c r="C1081" s="226"/>
      <c r="D1081" s="227" t="s">
        <v>157</v>
      </c>
      <c r="E1081" s="228" t="s">
        <v>19</v>
      </c>
      <c r="F1081" s="229" t="s">
        <v>304</v>
      </c>
      <c r="G1081" s="226"/>
      <c r="H1081" s="228" t="s">
        <v>19</v>
      </c>
      <c r="I1081" s="230"/>
      <c r="J1081" s="226"/>
      <c r="K1081" s="226"/>
      <c r="L1081" s="231"/>
      <c r="M1081" s="232"/>
      <c r="N1081" s="233"/>
      <c r="O1081" s="233"/>
      <c r="P1081" s="233"/>
      <c r="Q1081" s="233"/>
      <c r="R1081" s="233"/>
      <c r="S1081" s="233"/>
      <c r="T1081" s="23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5" t="s">
        <v>157</v>
      </c>
      <c r="AU1081" s="235" t="s">
        <v>85</v>
      </c>
      <c r="AV1081" s="13" t="s">
        <v>83</v>
      </c>
      <c r="AW1081" s="13" t="s">
        <v>37</v>
      </c>
      <c r="AX1081" s="13" t="s">
        <v>75</v>
      </c>
      <c r="AY1081" s="235" t="s">
        <v>146</v>
      </c>
    </row>
    <row r="1082" s="13" customFormat="1">
      <c r="A1082" s="13"/>
      <c r="B1082" s="225"/>
      <c r="C1082" s="226"/>
      <c r="D1082" s="227" t="s">
        <v>157</v>
      </c>
      <c r="E1082" s="228" t="s">
        <v>19</v>
      </c>
      <c r="F1082" s="229" t="s">
        <v>1255</v>
      </c>
      <c r="G1082" s="226"/>
      <c r="H1082" s="228" t="s">
        <v>19</v>
      </c>
      <c r="I1082" s="230"/>
      <c r="J1082" s="226"/>
      <c r="K1082" s="226"/>
      <c r="L1082" s="231"/>
      <c r="M1082" s="232"/>
      <c r="N1082" s="233"/>
      <c r="O1082" s="233"/>
      <c r="P1082" s="233"/>
      <c r="Q1082" s="233"/>
      <c r="R1082" s="233"/>
      <c r="S1082" s="233"/>
      <c r="T1082" s="23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5" t="s">
        <v>157</v>
      </c>
      <c r="AU1082" s="235" t="s">
        <v>85</v>
      </c>
      <c r="AV1082" s="13" t="s">
        <v>83</v>
      </c>
      <c r="AW1082" s="13" t="s">
        <v>37</v>
      </c>
      <c r="AX1082" s="13" t="s">
        <v>75</v>
      </c>
      <c r="AY1082" s="235" t="s">
        <v>146</v>
      </c>
    </row>
    <row r="1083" s="14" customFormat="1">
      <c r="A1083" s="14"/>
      <c r="B1083" s="236"/>
      <c r="C1083" s="237"/>
      <c r="D1083" s="227" t="s">
        <v>157</v>
      </c>
      <c r="E1083" s="238" t="s">
        <v>19</v>
      </c>
      <c r="F1083" s="239" t="s">
        <v>83</v>
      </c>
      <c r="G1083" s="237"/>
      <c r="H1083" s="240">
        <v>1</v>
      </c>
      <c r="I1083" s="241"/>
      <c r="J1083" s="237"/>
      <c r="K1083" s="237"/>
      <c r="L1083" s="242"/>
      <c r="M1083" s="243"/>
      <c r="N1083" s="244"/>
      <c r="O1083" s="244"/>
      <c r="P1083" s="244"/>
      <c r="Q1083" s="244"/>
      <c r="R1083" s="244"/>
      <c r="S1083" s="244"/>
      <c r="T1083" s="245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6" t="s">
        <v>157</v>
      </c>
      <c r="AU1083" s="246" t="s">
        <v>85</v>
      </c>
      <c r="AV1083" s="14" t="s">
        <v>85</v>
      </c>
      <c r="AW1083" s="14" t="s">
        <v>37</v>
      </c>
      <c r="AX1083" s="14" t="s">
        <v>75</v>
      </c>
      <c r="AY1083" s="246" t="s">
        <v>146</v>
      </c>
    </row>
    <row r="1084" s="15" customFormat="1">
      <c r="A1084" s="15"/>
      <c r="B1084" s="247"/>
      <c r="C1084" s="248"/>
      <c r="D1084" s="227" t="s">
        <v>157</v>
      </c>
      <c r="E1084" s="249" t="s">
        <v>19</v>
      </c>
      <c r="F1084" s="250" t="s">
        <v>162</v>
      </c>
      <c r="G1084" s="248"/>
      <c r="H1084" s="251">
        <v>1</v>
      </c>
      <c r="I1084" s="252"/>
      <c r="J1084" s="248"/>
      <c r="K1084" s="248"/>
      <c r="L1084" s="253"/>
      <c r="M1084" s="254"/>
      <c r="N1084" s="255"/>
      <c r="O1084" s="255"/>
      <c r="P1084" s="255"/>
      <c r="Q1084" s="255"/>
      <c r="R1084" s="255"/>
      <c r="S1084" s="255"/>
      <c r="T1084" s="256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57" t="s">
        <v>157</v>
      </c>
      <c r="AU1084" s="257" t="s">
        <v>85</v>
      </c>
      <c r="AV1084" s="15" t="s">
        <v>163</v>
      </c>
      <c r="AW1084" s="15" t="s">
        <v>37</v>
      </c>
      <c r="AX1084" s="15" t="s">
        <v>75</v>
      </c>
      <c r="AY1084" s="257" t="s">
        <v>146</v>
      </c>
    </row>
    <row r="1085" s="16" customFormat="1">
      <c r="A1085" s="16"/>
      <c r="B1085" s="258"/>
      <c r="C1085" s="259"/>
      <c r="D1085" s="227" t="s">
        <v>157</v>
      </c>
      <c r="E1085" s="260" t="s">
        <v>19</v>
      </c>
      <c r="F1085" s="261" t="s">
        <v>167</v>
      </c>
      <c r="G1085" s="259"/>
      <c r="H1085" s="262">
        <v>3</v>
      </c>
      <c r="I1085" s="263"/>
      <c r="J1085" s="259"/>
      <c r="K1085" s="259"/>
      <c r="L1085" s="264"/>
      <c r="M1085" s="265"/>
      <c r="N1085" s="266"/>
      <c r="O1085" s="266"/>
      <c r="P1085" s="266"/>
      <c r="Q1085" s="266"/>
      <c r="R1085" s="266"/>
      <c r="S1085" s="266"/>
      <c r="T1085" s="267"/>
      <c r="U1085" s="16"/>
      <c r="V1085" s="16"/>
      <c r="W1085" s="16"/>
      <c r="X1085" s="16"/>
      <c r="Y1085" s="16"/>
      <c r="Z1085" s="16"/>
      <c r="AA1085" s="16"/>
      <c r="AB1085" s="16"/>
      <c r="AC1085" s="16"/>
      <c r="AD1085" s="16"/>
      <c r="AE1085" s="16"/>
      <c r="AT1085" s="268" t="s">
        <v>157</v>
      </c>
      <c r="AU1085" s="268" t="s">
        <v>85</v>
      </c>
      <c r="AV1085" s="16" t="s">
        <v>153</v>
      </c>
      <c r="AW1085" s="16" t="s">
        <v>37</v>
      </c>
      <c r="AX1085" s="16" t="s">
        <v>83</v>
      </c>
      <c r="AY1085" s="268" t="s">
        <v>146</v>
      </c>
    </row>
    <row r="1086" s="2" customFormat="1" ht="16.5" customHeight="1">
      <c r="A1086" s="41"/>
      <c r="B1086" s="42"/>
      <c r="C1086" s="207" t="s">
        <v>1256</v>
      </c>
      <c r="D1086" s="207" t="s">
        <v>148</v>
      </c>
      <c r="E1086" s="208" t="s">
        <v>1257</v>
      </c>
      <c r="F1086" s="209" t="s">
        <v>1258</v>
      </c>
      <c r="G1086" s="210" t="s">
        <v>256</v>
      </c>
      <c r="H1086" s="211">
        <v>1</v>
      </c>
      <c r="I1086" s="212"/>
      <c r="J1086" s="213">
        <f>ROUND(I1086*H1086,2)</f>
        <v>0</v>
      </c>
      <c r="K1086" s="209" t="s">
        <v>152</v>
      </c>
      <c r="L1086" s="47"/>
      <c r="M1086" s="214" t="s">
        <v>19</v>
      </c>
      <c r="N1086" s="215" t="s">
        <v>46</v>
      </c>
      <c r="O1086" s="87"/>
      <c r="P1086" s="216">
        <f>O1086*H1086</f>
        <v>0</v>
      </c>
      <c r="Q1086" s="216">
        <v>0.00031</v>
      </c>
      <c r="R1086" s="216">
        <f>Q1086*H1086</f>
        <v>0.00031</v>
      </c>
      <c r="S1086" s="216">
        <v>0</v>
      </c>
      <c r="T1086" s="217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8" t="s">
        <v>266</v>
      </c>
      <c r="AT1086" s="218" t="s">
        <v>148</v>
      </c>
      <c r="AU1086" s="218" t="s">
        <v>85</v>
      </c>
      <c r="AY1086" s="20" t="s">
        <v>146</v>
      </c>
      <c r="BE1086" s="219">
        <f>IF(N1086="základní",J1086,0)</f>
        <v>0</v>
      </c>
      <c r="BF1086" s="219">
        <f>IF(N1086="snížená",J1086,0)</f>
        <v>0</v>
      </c>
      <c r="BG1086" s="219">
        <f>IF(N1086="zákl. přenesená",J1086,0)</f>
        <v>0</v>
      </c>
      <c r="BH1086" s="219">
        <f>IF(N1086="sníž. přenesená",J1086,0)</f>
        <v>0</v>
      </c>
      <c r="BI1086" s="219">
        <f>IF(N1086="nulová",J1086,0)</f>
        <v>0</v>
      </c>
      <c r="BJ1086" s="20" t="s">
        <v>83</v>
      </c>
      <c r="BK1086" s="219">
        <f>ROUND(I1086*H1086,2)</f>
        <v>0</v>
      </c>
      <c r="BL1086" s="20" t="s">
        <v>266</v>
      </c>
      <c r="BM1086" s="218" t="s">
        <v>1259</v>
      </c>
    </row>
    <row r="1087" s="2" customFormat="1">
      <c r="A1087" s="41"/>
      <c r="B1087" s="42"/>
      <c r="C1087" s="43"/>
      <c r="D1087" s="220" t="s">
        <v>155</v>
      </c>
      <c r="E1087" s="43"/>
      <c r="F1087" s="221" t="s">
        <v>1260</v>
      </c>
      <c r="G1087" s="43"/>
      <c r="H1087" s="43"/>
      <c r="I1087" s="222"/>
      <c r="J1087" s="43"/>
      <c r="K1087" s="43"/>
      <c r="L1087" s="47"/>
      <c r="M1087" s="223"/>
      <c r="N1087" s="224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155</v>
      </c>
      <c r="AU1087" s="20" t="s">
        <v>85</v>
      </c>
    </row>
    <row r="1088" s="2" customFormat="1" ht="16.5" customHeight="1">
      <c r="A1088" s="41"/>
      <c r="B1088" s="42"/>
      <c r="C1088" s="269" t="s">
        <v>1261</v>
      </c>
      <c r="D1088" s="269" t="s">
        <v>224</v>
      </c>
      <c r="E1088" s="270" t="s">
        <v>1262</v>
      </c>
      <c r="F1088" s="271" t="s">
        <v>1263</v>
      </c>
      <c r="G1088" s="272" t="s">
        <v>256</v>
      </c>
      <c r="H1088" s="273">
        <v>3</v>
      </c>
      <c r="I1088" s="274"/>
      <c r="J1088" s="275">
        <f>ROUND(I1088*H1088,2)</f>
        <v>0</v>
      </c>
      <c r="K1088" s="271" t="s">
        <v>152</v>
      </c>
      <c r="L1088" s="276"/>
      <c r="M1088" s="277" t="s">
        <v>19</v>
      </c>
      <c r="N1088" s="278" t="s">
        <v>46</v>
      </c>
      <c r="O1088" s="87"/>
      <c r="P1088" s="216">
        <f>O1088*H1088</f>
        <v>0</v>
      </c>
      <c r="Q1088" s="216">
        <v>0.001</v>
      </c>
      <c r="R1088" s="216">
        <f>Q1088*H1088</f>
        <v>0.0030000000000000001</v>
      </c>
      <c r="S1088" s="216">
        <v>0</v>
      </c>
      <c r="T1088" s="217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8" t="s">
        <v>396</v>
      </c>
      <c r="AT1088" s="218" t="s">
        <v>224</v>
      </c>
      <c r="AU1088" s="218" t="s">
        <v>85</v>
      </c>
      <c r="AY1088" s="20" t="s">
        <v>146</v>
      </c>
      <c r="BE1088" s="219">
        <f>IF(N1088="základní",J1088,0)</f>
        <v>0</v>
      </c>
      <c r="BF1088" s="219">
        <f>IF(N1088="snížená",J1088,0)</f>
        <v>0</v>
      </c>
      <c r="BG1088" s="219">
        <f>IF(N1088="zákl. přenesená",J1088,0)</f>
        <v>0</v>
      </c>
      <c r="BH1088" s="219">
        <f>IF(N1088="sníž. přenesená",J1088,0)</f>
        <v>0</v>
      </c>
      <c r="BI1088" s="219">
        <f>IF(N1088="nulová",J1088,0)</f>
        <v>0</v>
      </c>
      <c r="BJ1088" s="20" t="s">
        <v>83</v>
      </c>
      <c r="BK1088" s="219">
        <f>ROUND(I1088*H1088,2)</f>
        <v>0</v>
      </c>
      <c r="BL1088" s="20" t="s">
        <v>266</v>
      </c>
      <c r="BM1088" s="218" t="s">
        <v>1264</v>
      </c>
    </row>
    <row r="1089" s="13" customFormat="1">
      <c r="A1089" s="13"/>
      <c r="B1089" s="225"/>
      <c r="C1089" s="226"/>
      <c r="D1089" s="227" t="s">
        <v>157</v>
      </c>
      <c r="E1089" s="228" t="s">
        <v>19</v>
      </c>
      <c r="F1089" s="229" t="s">
        <v>915</v>
      </c>
      <c r="G1089" s="226"/>
      <c r="H1089" s="228" t="s">
        <v>19</v>
      </c>
      <c r="I1089" s="230"/>
      <c r="J1089" s="226"/>
      <c r="K1089" s="226"/>
      <c r="L1089" s="231"/>
      <c r="M1089" s="232"/>
      <c r="N1089" s="233"/>
      <c r="O1089" s="233"/>
      <c r="P1089" s="233"/>
      <c r="Q1089" s="233"/>
      <c r="R1089" s="233"/>
      <c r="S1089" s="233"/>
      <c r="T1089" s="234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5" t="s">
        <v>157</v>
      </c>
      <c r="AU1089" s="235" t="s">
        <v>85</v>
      </c>
      <c r="AV1089" s="13" t="s">
        <v>83</v>
      </c>
      <c r="AW1089" s="13" t="s">
        <v>37</v>
      </c>
      <c r="AX1089" s="13" t="s">
        <v>75</v>
      </c>
      <c r="AY1089" s="235" t="s">
        <v>146</v>
      </c>
    </row>
    <row r="1090" s="14" customFormat="1">
      <c r="A1090" s="14"/>
      <c r="B1090" s="236"/>
      <c r="C1090" s="237"/>
      <c r="D1090" s="227" t="s">
        <v>157</v>
      </c>
      <c r="E1090" s="238" t="s">
        <v>19</v>
      </c>
      <c r="F1090" s="239" t="s">
        <v>83</v>
      </c>
      <c r="G1090" s="237"/>
      <c r="H1090" s="240">
        <v>1</v>
      </c>
      <c r="I1090" s="241"/>
      <c r="J1090" s="237"/>
      <c r="K1090" s="237"/>
      <c r="L1090" s="242"/>
      <c r="M1090" s="243"/>
      <c r="N1090" s="244"/>
      <c r="O1090" s="244"/>
      <c r="P1090" s="244"/>
      <c r="Q1090" s="244"/>
      <c r="R1090" s="244"/>
      <c r="S1090" s="244"/>
      <c r="T1090" s="245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6" t="s">
        <v>157</v>
      </c>
      <c r="AU1090" s="246" t="s">
        <v>85</v>
      </c>
      <c r="AV1090" s="14" t="s">
        <v>85</v>
      </c>
      <c r="AW1090" s="14" t="s">
        <v>37</v>
      </c>
      <c r="AX1090" s="14" t="s">
        <v>75</v>
      </c>
      <c r="AY1090" s="246" t="s">
        <v>146</v>
      </c>
    </row>
    <row r="1091" s="13" customFormat="1">
      <c r="A1091" s="13"/>
      <c r="B1091" s="225"/>
      <c r="C1091" s="226"/>
      <c r="D1091" s="227" t="s">
        <v>157</v>
      </c>
      <c r="E1091" s="228" t="s">
        <v>19</v>
      </c>
      <c r="F1091" s="229" t="s">
        <v>1167</v>
      </c>
      <c r="G1091" s="226"/>
      <c r="H1091" s="228" t="s">
        <v>19</v>
      </c>
      <c r="I1091" s="230"/>
      <c r="J1091" s="226"/>
      <c r="K1091" s="226"/>
      <c r="L1091" s="231"/>
      <c r="M1091" s="232"/>
      <c r="N1091" s="233"/>
      <c r="O1091" s="233"/>
      <c r="P1091" s="233"/>
      <c r="Q1091" s="233"/>
      <c r="R1091" s="233"/>
      <c r="S1091" s="233"/>
      <c r="T1091" s="234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5" t="s">
        <v>157</v>
      </c>
      <c r="AU1091" s="235" t="s">
        <v>85</v>
      </c>
      <c r="AV1091" s="13" t="s">
        <v>83</v>
      </c>
      <c r="AW1091" s="13" t="s">
        <v>37</v>
      </c>
      <c r="AX1091" s="13" t="s">
        <v>75</v>
      </c>
      <c r="AY1091" s="235" t="s">
        <v>146</v>
      </c>
    </row>
    <row r="1092" s="14" customFormat="1">
      <c r="A1092" s="14"/>
      <c r="B1092" s="236"/>
      <c r="C1092" s="237"/>
      <c r="D1092" s="227" t="s">
        <v>157</v>
      </c>
      <c r="E1092" s="238" t="s">
        <v>19</v>
      </c>
      <c r="F1092" s="239" t="s">
        <v>83</v>
      </c>
      <c r="G1092" s="237"/>
      <c r="H1092" s="240">
        <v>1</v>
      </c>
      <c r="I1092" s="241"/>
      <c r="J1092" s="237"/>
      <c r="K1092" s="237"/>
      <c r="L1092" s="242"/>
      <c r="M1092" s="243"/>
      <c r="N1092" s="244"/>
      <c r="O1092" s="244"/>
      <c r="P1092" s="244"/>
      <c r="Q1092" s="244"/>
      <c r="R1092" s="244"/>
      <c r="S1092" s="244"/>
      <c r="T1092" s="245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6" t="s">
        <v>157</v>
      </c>
      <c r="AU1092" s="246" t="s">
        <v>85</v>
      </c>
      <c r="AV1092" s="14" t="s">
        <v>85</v>
      </c>
      <c r="AW1092" s="14" t="s">
        <v>37</v>
      </c>
      <c r="AX1092" s="14" t="s">
        <v>75</v>
      </c>
      <c r="AY1092" s="246" t="s">
        <v>146</v>
      </c>
    </row>
    <row r="1093" s="13" customFormat="1">
      <c r="A1093" s="13"/>
      <c r="B1093" s="225"/>
      <c r="C1093" s="226"/>
      <c r="D1093" s="227" t="s">
        <v>157</v>
      </c>
      <c r="E1093" s="228" t="s">
        <v>19</v>
      </c>
      <c r="F1093" s="229" t="s">
        <v>418</v>
      </c>
      <c r="G1093" s="226"/>
      <c r="H1093" s="228" t="s">
        <v>19</v>
      </c>
      <c r="I1093" s="230"/>
      <c r="J1093" s="226"/>
      <c r="K1093" s="226"/>
      <c r="L1093" s="231"/>
      <c r="M1093" s="232"/>
      <c r="N1093" s="233"/>
      <c r="O1093" s="233"/>
      <c r="P1093" s="233"/>
      <c r="Q1093" s="233"/>
      <c r="R1093" s="233"/>
      <c r="S1093" s="233"/>
      <c r="T1093" s="234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5" t="s">
        <v>157</v>
      </c>
      <c r="AU1093" s="235" t="s">
        <v>85</v>
      </c>
      <c r="AV1093" s="13" t="s">
        <v>83</v>
      </c>
      <c r="AW1093" s="13" t="s">
        <v>37</v>
      </c>
      <c r="AX1093" s="13" t="s">
        <v>75</v>
      </c>
      <c r="AY1093" s="235" t="s">
        <v>146</v>
      </c>
    </row>
    <row r="1094" s="14" customFormat="1">
      <c r="A1094" s="14"/>
      <c r="B1094" s="236"/>
      <c r="C1094" s="237"/>
      <c r="D1094" s="227" t="s">
        <v>157</v>
      </c>
      <c r="E1094" s="238" t="s">
        <v>19</v>
      </c>
      <c r="F1094" s="239" t="s">
        <v>83</v>
      </c>
      <c r="G1094" s="237"/>
      <c r="H1094" s="240">
        <v>1</v>
      </c>
      <c r="I1094" s="241"/>
      <c r="J1094" s="237"/>
      <c r="K1094" s="237"/>
      <c r="L1094" s="242"/>
      <c r="M1094" s="243"/>
      <c r="N1094" s="244"/>
      <c r="O1094" s="244"/>
      <c r="P1094" s="244"/>
      <c r="Q1094" s="244"/>
      <c r="R1094" s="244"/>
      <c r="S1094" s="244"/>
      <c r="T1094" s="245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6" t="s">
        <v>157</v>
      </c>
      <c r="AU1094" s="246" t="s">
        <v>85</v>
      </c>
      <c r="AV1094" s="14" t="s">
        <v>85</v>
      </c>
      <c r="AW1094" s="14" t="s">
        <v>37</v>
      </c>
      <c r="AX1094" s="14" t="s">
        <v>75</v>
      </c>
      <c r="AY1094" s="246" t="s">
        <v>146</v>
      </c>
    </row>
    <row r="1095" s="16" customFormat="1">
      <c r="A1095" s="16"/>
      <c r="B1095" s="258"/>
      <c r="C1095" s="259"/>
      <c r="D1095" s="227" t="s">
        <v>157</v>
      </c>
      <c r="E1095" s="260" t="s">
        <v>19</v>
      </c>
      <c r="F1095" s="261" t="s">
        <v>167</v>
      </c>
      <c r="G1095" s="259"/>
      <c r="H1095" s="262">
        <v>3</v>
      </c>
      <c r="I1095" s="263"/>
      <c r="J1095" s="259"/>
      <c r="K1095" s="259"/>
      <c r="L1095" s="264"/>
      <c r="M1095" s="265"/>
      <c r="N1095" s="266"/>
      <c r="O1095" s="266"/>
      <c r="P1095" s="266"/>
      <c r="Q1095" s="266"/>
      <c r="R1095" s="266"/>
      <c r="S1095" s="266"/>
      <c r="T1095" s="267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68" t="s">
        <v>157</v>
      </c>
      <c r="AU1095" s="268" t="s">
        <v>85</v>
      </c>
      <c r="AV1095" s="16" t="s">
        <v>153</v>
      </c>
      <c r="AW1095" s="16" t="s">
        <v>37</v>
      </c>
      <c r="AX1095" s="16" t="s">
        <v>83</v>
      </c>
      <c r="AY1095" s="268" t="s">
        <v>146</v>
      </c>
    </row>
    <row r="1096" s="2" customFormat="1" ht="24.15" customHeight="1">
      <c r="A1096" s="41"/>
      <c r="B1096" s="42"/>
      <c r="C1096" s="207" t="s">
        <v>1265</v>
      </c>
      <c r="D1096" s="207" t="s">
        <v>148</v>
      </c>
      <c r="E1096" s="208" t="s">
        <v>1266</v>
      </c>
      <c r="F1096" s="209" t="s">
        <v>1267</v>
      </c>
      <c r="G1096" s="210" t="s">
        <v>716</v>
      </c>
      <c r="H1096" s="280"/>
      <c r="I1096" s="212"/>
      <c r="J1096" s="213">
        <f>ROUND(I1096*H1096,2)</f>
        <v>0</v>
      </c>
      <c r="K1096" s="209" t="s">
        <v>152</v>
      </c>
      <c r="L1096" s="47"/>
      <c r="M1096" s="214" t="s">
        <v>19</v>
      </c>
      <c r="N1096" s="215" t="s">
        <v>46</v>
      </c>
      <c r="O1096" s="87"/>
      <c r="P1096" s="216">
        <f>O1096*H1096</f>
        <v>0</v>
      </c>
      <c r="Q1096" s="216">
        <v>0</v>
      </c>
      <c r="R1096" s="216">
        <f>Q1096*H1096</f>
        <v>0</v>
      </c>
      <c r="S1096" s="216">
        <v>0</v>
      </c>
      <c r="T1096" s="217">
        <f>S1096*H1096</f>
        <v>0</v>
      </c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R1096" s="218" t="s">
        <v>266</v>
      </c>
      <c r="AT1096" s="218" t="s">
        <v>148</v>
      </c>
      <c r="AU1096" s="218" t="s">
        <v>85</v>
      </c>
      <c r="AY1096" s="20" t="s">
        <v>146</v>
      </c>
      <c r="BE1096" s="219">
        <f>IF(N1096="základní",J1096,0)</f>
        <v>0</v>
      </c>
      <c r="BF1096" s="219">
        <f>IF(N1096="snížená",J1096,0)</f>
        <v>0</v>
      </c>
      <c r="BG1096" s="219">
        <f>IF(N1096="zákl. přenesená",J1096,0)</f>
        <v>0</v>
      </c>
      <c r="BH1096" s="219">
        <f>IF(N1096="sníž. přenesená",J1096,0)</f>
        <v>0</v>
      </c>
      <c r="BI1096" s="219">
        <f>IF(N1096="nulová",J1096,0)</f>
        <v>0</v>
      </c>
      <c r="BJ1096" s="20" t="s">
        <v>83</v>
      </c>
      <c r="BK1096" s="219">
        <f>ROUND(I1096*H1096,2)</f>
        <v>0</v>
      </c>
      <c r="BL1096" s="20" t="s">
        <v>266</v>
      </c>
      <c r="BM1096" s="218" t="s">
        <v>1268</v>
      </c>
    </row>
    <row r="1097" s="2" customFormat="1">
      <c r="A1097" s="41"/>
      <c r="B1097" s="42"/>
      <c r="C1097" s="43"/>
      <c r="D1097" s="220" t="s">
        <v>155</v>
      </c>
      <c r="E1097" s="43"/>
      <c r="F1097" s="221" t="s">
        <v>1269</v>
      </c>
      <c r="G1097" s="43"/>
      <c r="H1097" s="43"/>
      <c r="I1097" s="222"/>
      <c r="J1097" s="43"/>
      <c r="K1097" s="43"/>
      <c r="L1097" s="47"/>
      <c r="M1097" s="223"/>
      <c r="N1097" s="224"/>
      <c r="O1097" s="87"/>
      <c r="P1097" s="87"/>
      <c r="Q1097" s="87"/>
      <c r="R1097" s="87"/>
      <c r="S1097" s="87"/>
      <c r="T1097" s="88"/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T1097" s="20" t="s">
        <v>155</v>
      </c>
      <c r="AU1097" s="20" t="s">
        <v>85</v>
      </c>
    </row>
    <row r="1098" s="12" customFormat="1" ht="22.8" customHeight="1">
      <c r="A1098" s="12"/>
      <c r="B1098" s="191"/>
      <c r="C1098" s="192"/>
      <c r="D1098" s="193" t="s">
        <v>74</v>
      </c>
      <c r="E1098" s="205" t="s">
        <v>1270</v>
      </c>
      <c r="F1098" s="205" t="s">
        <v>1271</v>
      </c>
      <c r="G1098" s="192"/>
      <c r="H1098" s="192"/>
      <c r="I1098" s="195"/>
      <c r="J1098" s="206">
        <f>BK1098</f>
        <v>0</v>
      </c>
      <c r="K1098" s="192"/>
      <c r="L1098" s="197"/>
      <c r="M1098" s="198"/>
      <c r="N1098" s="199"/>
      <c r="O1098" s="199"/>
      <c r="P1098" s="200">
        <f>SUM(P1099:P1113)</f>
        <v>0</v>
      </c>
      <c r="Q1098" s="199"/>
      <c r="R1098" s="200">
        <f>SUM(R1099:R1113)</f>
        <v>0.075450000000000017</v>
      </c>
      <c r="S1098" s="199"/>
      <c r="T1098" s="201">
        <f>SUM(T1099:T1113)</f>
        <v>0</v>
      </c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R1098" s="202" t="s">
        <v>85</v>
      </c>
      <c r="AT1098" s="203" t="s">
        <v>74</v>
      </c>
      <c r="AU1098" s="203" t="s">
        <v>83</v>
      </c>
      <c r="AY1098" s="202" t="s">
        <v>146</v>
      </c>
      <c r="BK1098" s="204">
        <f>SUM(BK1099:BK1113)</f>
        <v>0</v>
      </c>
    </row>
    <row r="1099" s="2" customFormat="1" ht="24.15" customHeight="1">
      <c r="A1099" s="41"/>
      <c r="B1099" s="42"/>
      <c r="C1099" s="207" t="s">
        <v>1272</v>
      </c>
      <c r="D1099" s="207" t="s">
        <v>148</v>
      </c>
      <c r="E1099" s="208" t="s">
        <v>1273</v>
      </c>
      <c r="F1099" s="209" t="s">
        <v>1274</v>
      </c>
      <c r="G1099" s="210" t="s">
        <v>241</v>
      </c>
      <c r="H1099" s="211">
        <v>2</v>
      </c>
      <c r="I1099" s="212"/>
      <c r="J1099" s="213">
        <f>ROUND(I1099*H1099,2)</f>
        <v>0</v>
      </c>
      <c r="K1099" s="209" t="s">
        <v>152</v>
      </c>
      <c r="L1099" s="47"/>
      <c r="M1099" s="214" t="s">
        <v>19</v>
      </c>
      <c r="N1099" s="215" t="s">
        <v>46</v>
      </c>
      <c r="O1099" s="87"/>
      <c r="P1099" s="216">
        <f>O1099*H1099</f>
        <v>0</v>
      </c>
      <c r="Q1099" s="216">
        <v>0.012</v>
      </c>
      <c r="R1099" s="216">
        <f>Q1099*H1099</f>
        <v>0.024</v>
      </c>
      <c r="S1099" s="216">
        <v>0</v>
      </c>
      <c r="T1099" s="217">
        <f>S1099*H1099</f>
        <v>0</v>
      </c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R1099" s="218" t="s">
        <v>266</v>
      </c>
      <c r="AT1099" s="218" t="s">
        <v>148</v>
      </c>
      <c r="AU1099" s="218" t="s">
        <v>85</v>
      </c>
      <c r="AY1099" s="20" t="s">
        <v>146</v>
      </c>
      <c r="BE1099" s="219">
        <f>IF(N1099="základní",J1099,0)</f>
        <v>0</v>
      </c>
      <c r="BF1099" s="219">
        <f>IF(N1099="snížená",J1099,0)</f>
        <v>0</v>
      </c>
      <c r="BG1099" s="219">
        <f>IF(N1099="zákl. přenesená",J1099,0)</f>
        <v>0</v>
      </c>
      <c r="BH1099" s="219">
        <f>IF(N1099="sníž. přenesená",J1099,0)</f>
        <v>0</v>
      </c>
      <c r="BI1099" s="219">
        <f>IF(N1099="nulová",J1099,0)</f>
        <v>0</v>
      </c>
      <c r="BJ1099" s="20" t="s">
        <v>83</v>
      </c>
      <c r="BK1099" s="219">
        <f>ROUND(I1099*H1099,2)</f>
        <v>0</v>
      </c>
      <c r="BL1099" s="20" t="s">
        <v>266</v>
      </c>
      <c r="BM1099" s="218" t="s">
        <v>1275</v>
      </c>
    </row>
    <row r="1100" s="2" customFormat="1">
      <c r="A1100" s="41"/>
      <c r="B1100" s="42"/>
      <c r="C1100" s="43"/>
      <c r="D1100" s="220" t="s">
        <v>155</v>
      </c>
      <c r="E1100" s="43"/>
      <c r="F1100" s="221" t="s">
        <v>1276</v>
      </c>
      <c r="G1100" s="43"/>
      <c r="H1100" s="43"/>
      <c r="I1100" s="222"/>
      <c r="J1100" s="43"/>
      <c r="K1100" s="43"/>
      <c r="L1100" s="47"/>
      <c r="M1100" s="223"/>
      <c r="N1100" s="224"/>
      <c r="O1100" s="87"/>
      <c r="P1100" s="87"/>
      <c r="Q1100" s="87"/>
      <c r="R1100" s="87"/>
      <c r="S1100" s="87"/>
      <c r="T1100" s="88"/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T1100" s="20" t="s">
        <v>155</v>
      </c>
      <c r="AU1100" s="20" t="s">
        <v>85</v>
      </c>
    </row>
    <row r="1101" s="13" customFormat="1">
      <c r="A1101" s="13"/>
      <c r="B1101" s="225"/>
      <c r="C1101" s="226"/>
      <c r="D1101" s="227" t="s">
        <v>157</v>
      </c>
      <c r="E1101" s="228" t="s">
        <v>19</v>
      </c>
      <c r="F1101" s="229" t="s">
        <v>304</v>
      </c>
      <c r="G1101" s="226"/>
      <c r="H1101" s="228" t="s">
        <v>19</v>
      </c>
      <c r="I1101" s="230"/>
      <c r="J1101" s="226"/>
      <c r="K1101" s="226"/>
      <c r="L1101" s="231"/>
      <c r="M1101" s="232"/>
      <c r="N1101" s="233"/>
      <c r="O1101" s="233"/>
      <c r="P1101" s="233"/>
      <c r="Q1101" s="233"/>
      <c r="R1101" s="233"/>
      <c r="S1101" s="233"/>
      <c r="T1101" s="234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5" t="s">
        <v>157</v>
      </c>
      <c r="AU1101" s="235" t="s">
        <v>85</v>
      </c>
      <c r="AV1101" s="13" t="s">
        <v>83</v>
      </c>
      <c r="AW1101" s="13" t="s">
        <v>37</v>
      </c>
      <c r="AX1101" s="13" t="s">
        <v>75</v>
      </c>
      <c r="AY1101" s="235" t="s">
        <v>146</v>
      </c>
    </row>
    <row r="1102" s="14" customFormat="1">
      <c r="A1102" s="14"/>
      <c r="B1102" s="236"/>
      <c r="C1102" s="237"/>
      <c r="D1102" s="227" t="s">
        <v>157</v>
      </c>
      <c r="E1102" s="238" t="s">
        <v>19</v>
      </c>
      <c r="F1102" s="239" t="s">
        <v>85</v>
      </c>
      <c r="G1102" s="237"/>
      <c r="H1102" s="240">
        <v>2</v>
      </c>
      <c r="I1102" s="241"/>
      <c r="J1102" s="237"/>
      <c r="K1102" s="237"/>
      <c r="L1102" s="242"/>
      <c r="M1102" s="243"/>
      <c r="N1102" s="244"/>
      <c r="O1102" s="244"/>
      <c r="P1102" s="244"/>
      <c r="Q1102" s="244"/>
      <c r="R1102" s="244"/>
      <c r="S1102" s="244"/>
      <c r="T1102" s="245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6" t="s">
        <v>157</v>
      </c>
      <c r="AU1102" s="246" t="s">
        <v>85</v>
      </c>
      <c r="AV1102" s="14" t="s">
        <v>85</v>
      </c>
      <c r="AW1102" s="14" t="s">
        <v>37</v>
      </c>
      <c r="AX1102" s="14" t="s">
        <v>75</v>
      </c>
      <c r="AY1102" s="246" t="s">
        <v>146</v>
      </c>
    </row>
    <row r="1103" s="16" customFormat="1">
      <c r="A1103" s="16"/>
      <c r="B1103" s="258"/>
      <c r="C1103" s="259"/>
      <c r="D1103" s="227" t="s">
        <v>157</v>
      </c>
      <c r="E1103" s="260" t="s">
        <v>19</v>
      </c>
      <c r="F1103" s="261" t="s">
        <v>167</v>
      </c>
      <c r="G1103" s="259"/>
      <c r="H1103" s="262">
        <v>2</v>
      </c>
      <c r="I1103" s="263"/>
      <c r="J1103" s="259"/>
      <c r="K1103" s="259"/>
      <c r="L1103" s="264"/>
      <c r="M1103" s="265"/>
      <c r="N1103" s="266"/>
      <c r="O1103" s="266"/>
      <c r="P1103" s="266"/>
      <c r="Q1103" s="266"/>
      <c r="R1103" s="266"/>
      <c r="S1103" s="266"/>
      <c r="T1103" s="267"/>
      <c r="U1103" s="16"/>
      <c r="V1103" s="16"/>
      <c r="W1103" s="16"/>
      <c r="X1103" s="16"/>
      <c r="Y1103" s="16"/>
      <c r="Z1103" s="16"/>
      <c r="AA1103" s="16"/>
      <c r="AB1103" s="16"/>
      <c r="AC1103" s="16"/>
      <c r="AD1103" s="16"/>
      <c r="AE1103" s="16"/>
      <c r="AT1103" s="268" t="s">
        <v>157</v>
      </c>
      <c r="AU1103" s="268" t="s">
        <v>85</v>
      </c>
      <c r="AV1103" s="16" t="s">
        <v>153</v>
      </c>
      <c r="AW1103" s="16" t="s">
        <v>37</v>
      </c>
      <c r="AX1103" s="16" t="s">
        <v>83</v>
      </c>
      <c r="AY1103" s="268" t="s">
        <v>146</v>
      </c>
    </row>
    <row r="1104" s="2" customFormat="1" ht="24.15" customHeight="1">
      <c r="A1104" s="41"/>
      <c r="B1104" s="42"/>
      <c r="C1104" s="207" t="s">
        <v>1277</v>
      </c>
      <c r="D1104" s="207" t="s">
        <v>148</v>
      </c>
      <c r="E1104" s="208" t="s">
        <v>1278</v>
      </c>
      <c r="F1104" s="209" t="s">
        <v>1279</v>
      </c>
      <c r="G1104" s="210" t="s">
        <v>241</v>
      </c>
      <c r="H1104" s="211">
        <v>3</v>
      </c>
      <c r="I1104" s="212"/>
      <c r="J1104" s="213">
        <f>ROUND(I1104*H1104,2)</f>
        <v>0</v>
      </c>
      <c r="K1104" s="209" t="s">
        <v>152</v>
      </c>
      <c r="L1104" s="47"/>
      <c r="M1104" s="214" t="s">
        <v>19</v>
      </c>
      <c r="N1104" s="215" t="s">
        <v>46</v>
      </c>
      <c r="O1104" s="87"/>
      <c r="P1104" s="216">
        <f>O1104*H1104</f>
        <v>0</v>
      </c>
      <c r="Q1104" s="216">
        <v>0.016650000000000002</v>
      </c>
      <c r="R1104" s="216">
        <f>Q1104*H1104</f>
        <v>0.049950000000000008</v>
      </c>
      <c r="S1104" s="216">
        <v>0</v>
      </c>
      <c r="T1104" s="217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18" t="s">
        <v>266</v>
      </c>
      <c r="AT1104" s="218" t="s">
        <v>148</v>
      </c>
      <c r="AU1104" s="218" t="s">
        <v>85</v>
      </c>
      <c r="AY1104" s="20" t="s">
        <v>146</v>
      </c>
      <c r="BE1104" s="219">
        <f>IF(N1104="základní",J1104,0)</f>
        <v>0</v>
      </c>
      <c r="BF1104" s="219">
        <f>IF(N1104="snížená",J1104,0)</f>
        <v>0</v>
      </c>
      <c r="BG1104" s="219">
        <f>IF(N1104="zákl. přenesená",J1104,0)</f>
        <v>0</v>
      </c>
      <c r="BH1104" s="219">
        <f>IF(N1104="sníž. přenesená",J1104,0)</f>
        <v>0</v>
      </c>
      <c r="BI1104" s="219">
        <f>IF(N1104="nulová",J1104,0)</f>
        <v>0</v>
      </c>
      <c r="BJ1104" s="20" t="s">
        <v>83</v>
      </c>
      <c r="BK1104" s="219">
        <f>ROUND(I1104*H1104,2)</f>
        <v>0</v>
      </c>
      <c r="BL1104" s="20" t="s">
        <v>266</v>
      </c>
      <c r="BM1104" s="218" t="s">
        <v>1280</v>
      </c>
    </row>
    <row r="1105" s="2" customFormat="1">
      <c r="A1105" s="41"/>
      <c r="B1105" s="42"/>
      <c r="C1105" s="43"/>
      <c r="D1105" s="220" t="s">
        <v>155</v>
      </c>
      <c r="E1105" s="43"/>
      <c r="F1105" s="221" t="s">
        <v>1281</v>
      </c>
      <c r="G1105" s="43"/>
      <c r="H1105" s="43"/>
      <c r="I1105" s="222"/>
      <c r="J1105" s="43"/>
      <c r="K1105" s="43"/>
      <c r="L1105" s="47"/>
      <c r="M1105" s="223"/>
      <c r="N1105" s="224"/>
      <c r="O1105" s="87"/>
      <c r="P1105" s="87"/>
      <c r="Q1105" s="87"/>
      <c r="R1105" s="87"/>
      <c r="S1105" s="87"/>
      <c r="T1105" s="88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T1105" s="20" t="s">
        <v>155</v>
      </c>
      <c r="AU1105" s="20" t="s">
        <v>85</v>
      </c>
    </row>
    <row r="1106" s="13" customFormat="1">
      <c r="A1106" s="13"/>
      <c r="B1106" s="225"/>
      <c r="C1106" s="226"/>
      <c r="D1106" s="227" t="s">
        <v>157</v>
      </c>
      <c r="E1106" s="228" t="s">
        <v>19</v>
      </c>
      <c r="F1106" s="229" t="s">
        <v>1161</v>
      </c>
      <c r="G1106" s="226"/>
      <c r="H1106" s="228" t="s">
        <v>19</v>
      </c>
      <c r="I1106" s="230"/>
      <c r="J1106" s="226"/>
      <c r="K1106" s="226"/>
      <c r="L1106" s="231"/>
      <c r="M1106" s="232"/>
      <c r="N1106" s="233"/>
      <c r="O1106" s="233"/>
      <c r="P1106" s="233"/>
      <c r="Q1106" s="233"/>
      <c r="R1106" s="233"/>
      <c r="S1106" s="233"/>
      <c r="T1106" s="234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5" t="s">
        <v>157</v>
      </c>
      <c r="AU1106" s="235" t="s">
        <v>85</v>
      </c>
      <c r="AV1106" s="13" t="s">
        <v>83</v>
      </c>
      <c r="AW1106" s="13" t="s">
        <v>37</v>
      </c>
      <c r="AX1106" s="13" t="s">
        <v>75</v>
      </c>
      <c r="AY1106" s="235" t="s">
        <v>146</v>
      </c>
    </row>
    <row r="1107" s="14" customFormat="1">
      <c r="A1107" s="14"/>
      <c r="B1107" s="236"/>
      <c r="C1107" s="237"/>
      <c r="D1107" s="227" t="s">
        <v>157</v>
      </c>
      <c r="E1107" s="238" t="s">
        <v>19</v>
      </c>
      <c r="F1107" s="239" t="s">
        <v>83</v>
      </c>
      <c r="G1107" s="237"/>
      <c r="H1107" s="240">
        <v>1</v>
      </c>
      <c r="I1107" s="241"/>
      <c r="J1107" s="237"/>
      <c r="K1107" s="237"/>
      <c r="L1107" s="242"/>
      <c r="M1107" s="243"/>
      <c r="N1107" s="244"/>
      <c r="O1107" s="244"/>
      <c r="P1107" s="244"/>
      <c r="Q1107" s="244"/>
      <c r="R1107" s="244"/>
      <c r="S1107" s="244"/>
      <c r="T1107" s="245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6" t="s">
        <v>157</v>
      </c>
      <c r="AU1107" s="246" t="s">
        <v>85</v>
      </c>
      <c r="AV1107" s="14" t="s">
        <v>85</v>
      </c>
      <c r="AW1107" s="14" t="s">
        <v>37</v>
      </c>
      <c r="AX1107" s="14" t="s">
        <v>75</v>
      </c>
      <c r="AY1107" s="246" t="s">
        <v>146</v>
      </c>
    </row>
    <row r="1108" s="13" customFormat="1">
      <c r="A1108" s="13"/>
      <c r="B1108" s="225"/>
      <c r="C1108" s="226"/>
      <c r="D1108" s="227" t="s">
        <v>157</v>
      </c>
      <c r="E1108" s="228" t="s">
        <v>19</v>
      </c>
      <c r="F1108" s="229" t="s">
        <v>304</v>
      </c>
      <c r="G1108" s="226"/>
      <c r="H1108" s="228" t="s">
        <v>19</v>
      </c>
      <c r="I1108" s="230"/>
      <c r="J1108" s="226"/>
      <c r="K1108" s="226"/>
      <c r="L1108" s="231"/>
      <c r="M1108" s="232"/>
      <c r="N1108" s="233"/>
      <c r="O1108" s="233"/>
      <c r="P1108" s="233"/>
      <c r="Q1108" s="233"/>
      <c r="R1108" s="233"/>
      <c r="S1108" s="233"/>
      <c r="T1108" s="23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5" t="s">
        <v>157</v>
      </c>
      <c r="AU1108" s="235" t="s">
        <v>85</v>
      </c>
      <c r="AV1108" s="13" t="s">
        <v>83</v>
      </c>
      <c r="AW1108" s="13" t="s">
        <v>37</v>
      </c>
      <c r="AX1108" s="13" t="s">
        <v>75</v>
      </c>
      <c r="AY1108" s="235" t="s">
        <v>146</v>
      </c>
    </row>
    <row r="1109" s="14" customFormat="1">
      <c r="A1109" s="14"/>
      <c r="B1109" s="236"/>
      <c r="C1109" s="237"/>
      <c r="D1109" s="227" t="s">
        <v>157</v>
      </c>
      <c r="E1109" s="238" t="s">
        <v>19</v>
      </c>
      <c r="F1109" s="239" t="s">
        <v>85</v>
      </c>
      <c r="G1109" s="237"/>
      <c r="H1109" s="240">
        <v>2</v>
      </c>
      <c r="I1109" s="241"/>
      <c r="J1109" s="237"/>
      <c r="K1109" s="237"/>
      <c r="L1109" s="242"/>
      <c r="M1109" s="243"/>
      <c r="N1109" s="244"/>
      <c r="O1109" s="244"/>
      <c r="P1109" s="244"/>
      <c r="Q1109" s="244"/>
      <c r="R1109" s="244"/>
      <c r="S1109" s="244"/>
      <c r="T1109" s="245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6" t="s">
        <v>157</v>
      </c>
      <c r="AU1109" s="246" t="s">
        <v>85</v>
      </c>
      <c r="AV1109" s="14" t="s">
        <v>85</v>
      </c>
      <c r="AW1109" s="14" t="s">
        <v>37</v>
      </c>
      <c r="AX1109" s="14" t="s">
        <v>75</v>
      </c>
      <c r="AY1109" s="246" t="s">
        <v>146</v>
      </c>
    </row>
    <row r="1110" s="16" customFormat="1">
      <c r="A1110" s="16"/>
      <c r="B1110" s="258"/>
      <c r="C1110" s="259"/>
      <c r="D1110" s="227" t="s">
        <v>157</v>
      </c>
      <c r="E1110" s="260" t="s">
        <v>19</v>
      </c>
      <c r="F1110" s="261" t="s">
        <v>167</v>
      </c>
      <c r="G1110" s="259"/>
      <c r="H1110" s="262">
        <v>3</v>
      </c>
      <c r="I1110" s="263"/>
      <c r="J1110" s="259"/>
      <c r="K1110" s="259"/>
      <c r="L1110" s="264"/>
      <c r="M1110" s="265"/>
      <c r="N1110" s="266"/>
      <c r="O1110" s="266"/>
      <c r="P1110" s="266"/>
      <c r="Q1110" s="266"/>
      <c r="R1110" s="266"/>
      <c r="S1110" s="266"/>
      <c r="T1110" s="267"/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T1110" s="268" t="s">
        <v>157</v>
      </c>
      <c r="AU1110" s="268" t="s">
        <v>85</v>
      </c>
      <c r="AV1110" s="16" t="s">
        <v>153</v>
      </c>
      <c r="AW1110" s="16" t="s">
        <v>37</v>
      </c>
      <c r="AX1110" s="16" t="s">
        <v>83</v>
      </c>
      <c r="AY1110" s="268" t="s">
        <v>146</v>
      </c>
    </row>
    <row r="1111" s="2" customFormat="1" ht="16.5" customHeight="1">
      <c r="A1111" s="41"/>
      <c r="B1111" s="42"/>
      <c r="C1111" s="269" t="s">
        <v>1282</v>
      </c>
      <c r="D1111" s="269" t="s">
        <v>224</v>
      </c>
      <c r="E1111" s="270" t="s">
        <v>1283</v>
      </c>
      <c r="F1111" s="271" t="s">
        <v>1284</v>
      </c>
      <c r="G1111" s="272" t="s">
        <v>256</v>
      </c>
      <c r="H1111" s="273">
        <v>3</v>
      </c>
      <c r="I1111" s="274"/>
      <c r="J1111" s="275">
        <f>ROUND(I1111*H1111,2)</f>
        <v>0</v>
      </c>
      <c r="K1111" s="271" t="s">
        <v>152</v>
      </c>
      <c r="L1111" s="276"/>
      <c r="M1111" s="277" t="s">
        <v>19</v>
      </c>
      <c r="N1111" s="278" t="s">
        <v>46</v>
      </c>
      <c r="O1111" s="87"/>
      <c r="P1111" s="216">
        <f>O1111*H1111</f>
        <v>0</v>
      </c>
      <c r="Q1111" s="216">
        <v>0.00050000000000000001</v>
      </c>
      <c r="R1111" s="216">
        <f>Q1111*H1111</f>
        <v>0.0015</v>
      </c>
      <c r="S1111" s="216">
        <v>0</v>
      </c>
      <c r="T1111" s="217">
        <f>S1111*H1111</f>
        <v>0</v>
      </c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R1111" s="218" t="s">
        <v>396</v>
      </c>
      <c r="AT1111" s="218" t="s">
        <v>224</v>
      </c>
      <c r="AU1111" s="218" t="s">
        <v>85</v>
      </c>
      <c r="AY1111" s="20" t="s">
        <v>146</v>
      </c>
      <c r="BE1111" s="219">
        <f>IF(N1111="základní",J1111,0)</f>
        <v>0</v>
      </c>
      <c r="BF1111" s="219">
        <f>IF(N1111="snížená",J1111,0)</f>
        <v>0</v>
      </c>
      <c r="BG1111" s="219">
        <f>IF(N1111="zákl. přenesená",J1111,0)</f>
        <v>0</v>
      </c>
      <c r="BH1111" s="219">
        <f>IF(N1111="sníž. přenesená",J1111,0)</f>
        <v>0</v>
      </c>
      <c r="BI1111" s="219">
        <f>IF(N1111="nulová",J1111,0)</f>
        <v>0</v>
      </c>
      <c r="BJ1111" s="20" t="s">
        <v>83</v>
      </c>
      <c r="BK1111" s="219">
        <f>ROUND(I1111*H1111,2)</f>
        <v>0</v>
      </c>
      <c r="BL1111" s="20" t="s">
        <v>266</v>
      </c>
      <c r="BM1111" s="218" t="s">
        <v>1285</v>
      </c>
    </row>
    <row r="1112" s="2" customFormat="1" ht="24.15" customHeight="1">
      <c r="A1112" s="41"/>
      <c r="B1112" s="42"/>
      <c r="C1112" s="207" t="s">
        <v>1286</v>
      </c>
      <c r="D1112" s="207" t="s">
        <v>148</v>
      </c>
      <c r="E1112" s="208" t="s">
        <v>1287</v>
      </c>
      <c r="F1112" s="209" t="s">
        <v>1288</v>
      </c>
      <c r="G1112" s="210" t="s">
        <v>716</v>
      </c>
      <c r="H1112" s="280"/>
      <c r="I1112" s="212"/>
      <c r="J1112" s="213">
        <f>ROUND(I1112*H1112,2)</f>
        <v>0</v>
      </c>
      <c r="K1112" s="209" t="s">
        <v>152</v>
      </c>
      <c r="L1112" s="47"/>
      <c r="M1112" s="214" t="s">
        <v>19</v>
      </c>
      <c r="N1112" s="215" t="s">
        <v>46</v>
      </c>
      <c r="O1112" s="87"/>
      <c r="P1112" s="216">
        <f>O1112*H1112</f>
        <v>0</v>
      </c>
      <c r="Q1112" s="216">
        <v>0</v>
      </c>
      <c r="R1112" s="216">
        <f>Q1112*H1112</f>
        <v>0</v>
      </c>
      <c r="S1112" s="216">
        <v>0</v>
      </c>
      <c r="T1112" s="217">
        <f>S1112*H1112</f>
        <v>0</v>
      </c>
      <c r="U1112" s="41"/>
      <c r="V1112" s="41"/>
      <c r="W1112" s="41"/>
      <c r="X1112" s="41"/>
      <c r="Y1112" s="41"/>
      <c r="Z1112" s="41"/>
      <c r="AA1112" s="41"/>
      <c r="AB1112" s="41"/>
      <c r="AC1112" s="41"/>
      <c r="AD1112" s="41"/>
      <c r="AE1112" s="41"/>
      <c r="AR1112" s="218" t="s">
        <v>266</v>
      </c>
      <c r="AT1112" s="218" t="s">
        <v>148</v>
      </c>
      <c r="AU1112" s="218" t="s">
        <v>85</v>
      </c>
      <c r="AY1112" s="20" t="s">
        <v>146</v>
      </c>
      <c r="BE1112" s="219">
        <f>IF(N1112="základní",J1112,0)</f>
        <v>0</v>
      </c>
      <c r="BF1112" s="219">
        <f>IF(N1112="snížená",J1112,0)</f>
        <v>0</v>
      </c>
      <c r="BG1112" s="219">
        <f>IF(N1112="zákl. přenesená",J1112,0)</f>
        <v>0</v>
      </c>
      <c r="BH1112" s="219">
        <f>IF(N1112="sníž. přenesená",J1112,0)</f>
        <v>0</v>
      </c>
      <c r="BI1112" s="219">
        <f>IF(N1112="nulová",J1112,0)</f>
        <v>0</v>
      </c>
      <c r="BJ1112" s="20" t="s">
        <v>83</v>
      </c>
      <c r="BK1112" s="219">
        <f>ROUND(I1112*H1112,2)</f>
        <v>0</v>
      </c>
      <c r="BL1112" s="20" t="s">
        <v>266</v>
      </c>
      <c r="BM1112" s="218" t="s">
        <v>1289</v>
      </c>
    </row>
    <row r="1113" s="2" customFormat="1">
      <c r="A1113" s="41"/>
      <c r="B1113" s="42"/>
      <c r="C1113" s="43"/>
      <c r="D1113" s="220" t="s">
        <v>155</v>
      </c>
      <c r="E1113" s="43"/>
      <c r="F1113" s="221" t="s">
        <v>1290</v>
      </c>
      <c r="G1113" s="43"/>
      <c r="H1113" s="43"/>
      <c r="I1113" s="222"/>
      <c r="J1113" s="43"/>
      <c r="K1113" s="43"/>
      <c r="L1113" s="47"/>
      <c r="M1113" s="223"/>
      <c r="N1113" s="224"/>
      <c r="O1113" s="87"/>
      <c r="P1113" s="87"/>
      <c r="Q1113" s="87"/>
      <c r="R1113" s="87"/>
      <c r="S1113" s="87"/>
      <c r="T1113" s="88"/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T1113" s="20" t="s">
        <v>155</v>
      </c>
      <c r="AU1113" s="20" t="s">
        <v>85</v>
      </c>
    </row>
    <row r="1114" s="12" customFormat="1" ht="22.8" customHeight="1">
      <c r="A1114" s="12"/>
      <c r="B1114" s="191"/>
      <c r="C1114" s="192"/>
      <c r="D1114" s="193" t="s">
        <v>74</v>
      </c>
      <c r="E1114" s="205" t="s">
        <v>1291</v>
      </c>
      <c r="F1114" s="205" t="s">
        <v>1292</v>
      </c>
      <c r="G1114" s="192"/>
      <c r="H1114" s="192"/>
      <c r="I1114" s="195"/>
      <c r="J1114" s="206">
        <f>BK1114</f>
        <v>0</v>
      </c>
      <c r="K1114" s="192"/>
      <c r="L1114" s="197"/>
      <c r="M1114" s="198"/>
      <c r="N1114" s="199"/>
      <c r="O1114" s="199"/>
      <c r="P1114" s="200">
        <f>SUM(P1115:P1127)</f>
        <v>0</v>
      </c>
      <c r="Q1114" s="199"/>
      <c r="R1114" s="200">
        <f>SUM(R1115:R1127)</f>
        <v>0.14781999999999998</v>
      </c>
      <c r="S1114" s="199"/>
      <c r="T1114" s="201">
        <f>SUM(T1115:T1127)</f>
        <v>0.13009999999999999</v>
      </c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R1114" s="202" t="s">
        <v>85</v>
      </c>
      <c r="AT1114" s="203" t="s">
        <v>74</v>
      </c>
      <c r="AU1114" s="203" t="s">
        <v>83</v>
      </c>
      <c r="AY1114" s="202" t="s">
        <v>146</v>
      </c>
      <c r="BK1114" s="204">
        <f>SUM(BK1115:BK1127)</f>
        <v>0</v>
      </c>
    </row>
    <row r="1115" s="2" customFormat="1" ht="16.5" customHeight="1">
      <c r="A1115" s="41"/>
      <c r="B1115" s="42"/>
      <c r="C1115" s="207" t="s">
        <v>1293</v>
      </c>
      <c r="D1115" s="207" t="s">
        <v>148</v>
      </c>
      <c r="E1115" s="208" t="s">
        <v>1294</v>
      </c>
      <c r="F1115" s="209" t="s">
        <v>1295</v>
      </c>
      <c r="G1115" s="210" t="s">
        <v>256</v>
      </c>
      <c r="H1115" s="211">
        <v>2</v>
      </c>
      <c r="I1115" s="212"/>
      <c r="J1115" s="213">
        <f>ROUND(I1115*H1115,2)</f>
        <v>0</v>
      </c>
      <c r="K1115" s="209" t="s">
        <v>152</v>
      </c>
      <c r="L1115" s="47"/>
      <c r="M1115" s="214" t="s">
        <v>19</v>
      </c>
      <c r="N1115" s="215" t="s">
        <v>46</v>
      </c>
      <c r="O1115" s="87"/>
      <c r="P1115" s="216">
        <f>O1115*H1115</f>
        <v>0</v>
      </c>
      <c r="Q1115" s="216">
        <v>5.0000000000000002E-05</v>
      </c>
      <c r="R1115" s="216">
        <f>Q1115*H1115</f>
        <v>0.00010000000000000001</v>
      </c>
      <c r="S1115" s="216">
        <v>0.065049999999999997</v>
      </c>
      <c r="T1115" s="217">
        <f>S1115*H1115</f>
        <v>0.13009999999999999</v>
      </c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R1115" s="218" t="s">
        <v>266</v>
      </c>
      <c r="AT1115" s="218" t="s">
        <v>148</v>
      </c>
      <c r="AU1115" s="218" t="s">
        <v>85</v>
      </c>
      <c r="AY1115" s="20" t="s">
        <v>146</v>
      </c>
      <c r="BE1115" s="219">
        <f>IF(N1115="základní",J1115,0)</f>
        <v>0</v>
      </c>
      <c r="BF1115" s="219">
        <f>IF(N1115="snížená",J1115,0)</f>
        <v>0</v>
      </c>
      <c r="BG1115" s="219">
        <f>IF(N1115="zákl. přenesená",J1115,0)</f>
        <v>0</v>
      </c>
      <c r="BH1115" s="219">
        <f>IF(N1115="sníž. přenesená",J1115,0)</f>
        <v>0</v>
      </c>
      <c r="BI1115" s="219">
        <f>IF(N1115="nulová",J1115,0)</f>
        <v>0</v>
      </c>
      <c r="BJ1115" s="20" t="s">
        <v>83</v>
      </c>
      <c r="BK1115" s="219">
        <f>ROUND(I1115*H1115,2)</f>
        <v>0</v>
      </c>
      <c r="BL1115" s="20" t="s">
        <v>266</v>
      </c>
      <c r="BM1115" s="218" t="s">
        <v>1296</v>
      </c>
    </row>
    <row r="1116" s="2" customFormat="1">
      <c r="A1116" s="41"/>
      <c r="B1116" s="42"/>
      <c r="C1116" s="43"/>
      <c r="D1116" s="220" t="s">
        <v>155</v>
      </c>
      <c r="E1116" s="43"/>
      <c r="F1116" s="221" t="s">
        <v>1297</v>
      </c>
      <c r="G1116" s="43"/>
      <c r="H1116" s="43"/>
      <c r="I1116" s="222"/>
      <c r="J1116" s="43"/>
      <c r="K1116" s="43"/>
      <c r="L1116" s="47"/>
      <c r="M1116" s="223"/>
      <c r="N1116" s="224"/>
      <c r="O1116" s="87"/>
      <c r="P1116" s="87"/>
      <c r="Q1116" s="87"/>
      <c r="R1116" s="87"/>
      <c r="S1116" s="87"/>
      <c r="T1116" s="88"/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T1116" s="20" t="s">
        <v>155</v>
      </c>
      <c r="AU1116" s="20" t="s">
        <v>85</v>
      </c>
    </row>
    <row r="1117" s="2" customFormat="1" ht="21.75" customHeight="1">
      <c r="A1117" s="41"/>
      <c r="B1117" s="42"/>
      <c r="C1117" s="207" t="s">
        <v>1298</v>
      </c>
      <c r="D1117" s="207" t="s">
        <v>148</v>
      </c>
      <c r="E1117" s="208" t="s">
        <v>1299</v>
      </c>
      <c r="F1117" s="209" t="s">
        <v>1300</v>
      </c>
      <c r="G1117" s="210" t="s">
        <v>241</v>
      </c>
      <c r="H1117" s="211">
        <v>1</v>
      </c>
      <c r="I1117" s="212"/>
      <c r="J1117" s="213">
        <f>ROUND(I1117*H1117,2)</f>
        <v>0</v>
      </c>
      <c r="K1117" s="209" t="s">
        <v>152</v>
      </c>
      <c r="L1117" s="47"/>
      <c r="M1117" s="214" t="s">
        <v>19</v>
      </c>
      <c r="N1117" s="215" t="s">
        <v>46</v>
      </c>
      <c r="O1117" s="87"/>
      <c r="P1117" s="216">
        <f>O1117*H1117</f>
        <v>0</v>
      </c>
      <c r="Q1117" s="216">
        <v>0.14762</v>
      </c>
      <c r="R1117" s="216">
        <f>Q1117*H1117</f>
        <v>0.14762</v>
      </c>
      <c r="S1117" s="216">
        <v>0</v>
      </c>
      <c r="T1117" s="217">
        <f>S1117*H1117</f>
        <v>0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18" t="s">
        <v>266</v>
      </c>
      <c r="AT1117" s="218" t="s">
        <v>148</v>
      </c>
      <c r="AU1117" s="218" t="s">
        <v>85</v>
      </c>
      <c r="AY1117" s="20" t="s">
        <v>146</v>
      </c>
      <c r="BE1117" s="219">
        <f>IF(N1117="základní",J1117,0)</f>
        <v>0</v>
      </c>
      <c r="BF1117" s="219">
        <f>IF(N1117="snížená",J1117,0)</f>
        <v>0</v>
      </c>
      <c r="BG1117" s="219">
        <f>IF(N1117="zákl. přenesená",J1117,0)</f>
        <v>0</v>
      </c>
      <c r="BH1117" s="219">
        <f>IF(N1117="sníž. přenesená",J1117,0)</f>
        <v>0</v>
      </c>
      <c r="BI1117" s="219">
        <f>IF(N1117="nulová",J1117,0)</f>
        <v>0</v>
      </c>
      <c r="BJ1117" s="20" t="s">
        <v>83</v>
      </c>
      <c r="BK1117" s="219">
        <f>ROUND(I1117*H1117,2)</f>
        <v>0</v>
      </c>
      <c r="BL1117" s="20" t="s">
        <v>266</v>
      </c>
      <c r="BM1117" s="218" t="s">
        <v>1301</v>
      </c>
    </row>
    <row r="1118" s="2" customFormat="1">
      <c r="A1118" s="41"/>
      <c r="B1118" s="42"/>
      <c r="C1118" s="43"/>
      <c r="D1118" s="220" t="s">
        <v>155</v>
      </c>
      <c r="E1118" s="43"/>
      <c r="F1118" s="221" t="s">
        <v>1302</v>
      </c>
      <c r="G1118" s="43"/>
      <c r="H1118" s="43"/>
      <c r="I1118" s="222"/>
      <c r="J1118" s="43"/>
      <c r="K1118" s="43"/>
      <c r="L1118" s="47"/>
      <c r="M1118" s="223"/>
      <c r="N1118" s="224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155</v>
      </c>
      <c r="AU1118" s="20" t="s">
        <v>85</v>
      </c>
    </row>
    <row r="1119" s="13" customFormat="1">
      <c r="A1119" s="13"/>
      <c r="B1119" s="225"/>
      <c r="C1119" s="226"/>
      <c r="D1119" s="227" t="s">
        <v>157</v>
      </c>
      <c r="E1119" s="228" t="s">
        <v>19</v>
      </c>
      <c r="F1119" s="229" t="s">
        <v>246</v>
      </c>
      <c r="G1119" s="226"/>
      <c r="H1119" s="228" t="s">
        <v>19</v>
      </c>
      <c r="I1119" s="230"/>
      <c r="J1119" s="226"/>
      <c r="K1119" s="226"/>
      <c r="L1119" s="231"/>
      <c r="M1119" s="232"/>
      <c r="N1119" s="233"/>
      <c r="O1119" s="233"/>
      <c r="P1119" s="233"/>
      <c r="Q1119" s="233"/>
      <c r="R1119" s="233"/>
      <c r="S1119" s="233"/>
      <c r="T1119" s="234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5" t="s">
        <v>157</v>
      </c>
      <c r="AU1119" s="235" t="s">
        <v>85</v>
      </c>
      <c r="AV1119" s="13" t="s">
        <v>83</v>
      </c>
      <c r="AW1119" s="13" t="s">
        <v>37</v>
      </c>
      <c r="AX1119" s="13" t="s">
        <v>75</v>
      </c>
      <c r="AY1119" s="235" t="s">
        <v>146</v>
      </c>
    </row>
    <row r="1120" s="14" customFormat="1">
      <c r="A1120" s="14"/>
      <c r="B1120" s="236"/>
      <c r="C1120" s="237"/>
      <c r="D1120" s="227" t="s">
        <v>157</v>
      </c>
      <c r="E1120" s="238" t="s">
        <v>19</v>
      </c>
      <c r="F1120" s="239" t="s">
        <v>83</v>
      </c>
      <c r="G1120" s="237"/>
      <c r="H1120" s="240">
        <v>1</v>
      </c>
      <c r="I1120" s="241"/>
      <c r="J1120" s="237"/>
      <c r="K1120" s="237"/>
      <c r="L1120" s="242"/>
      <c r="M1120" s="243"/>
      <c r="N1120" s="244"/>
      <c r="O1120" s="244"/>
      <c r="P1120" s="244"/>
      <c r="Q1120" s="244"/>
      <c r="R1120" s="244"/>
      <c r="S1120" s="244"/>
      <c r="T1120" s="245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6" t="s">
        <v>157</v>
      </c>
      <c r="AU1120" s="246" t="s">
        <v>85</v>
      </c>
      <c r="AV1120" s="14" t="s">
        <v>85</v>
      </c>
      <c r="AW1120" s="14" t="s">
        <v>37</v>
      </c>
      <c r="AX1120" s="14" t="s">
        <v>75</v>
      </c>
      <c r="AY1120" s="246" t="s">
        <v>146</v>
      </c>
    </row>
    <row r="1121" s="16" customFormat="1">
      <c r="A1121" s="16"/>
      <c r="B1121" s="258"/>
      <c r="C1121" s="259"/>
      <c r="D1121" s="227" t="s">
        <v>157</v>
      </c>
      <c r="E1121" s="260" t="s">
        <v>19</v>
      </c>
      <c r="F1121" s="261" t="s">
        <v>167</v>
      </c>
      <c r="G1121" s="259"/>
      <c r="H1121" s="262">
        <v>1</v>
      </c>
      <c r="I1121" s="263"/>
      <c r="J1121" s="259"/>
      <c r="K1121" s="259"/>
      <c r="L1121" s="264"/>
      <c r="M1121" s="265"/>
      <c r="N1121" s="266"/>
      <c r="O1121" s="266"/>
      <c r="P1121" s="266"/>
      <c r="Q1121" s="266"/>
      <c r="R1121" s="266"/>
      <c r="S1121" s="266"/>
      <c r="T1121" s="267"/>
      <c r="U1121" s="16"/>
      <c r="V1121" s="16"/>
      <c r="W1121" s="16"/>
      <c r="X1121" s="16"/>
      <c r="Y1121" s="16"/>
      <c r="Z1121" s="16"/>
      <c r="AA1121" s="16"/>
      <c r="AB1121" s="16"/>
      <c r="AC1121" s="16"/>
      <c r="AD1121" s="16"/>
      <c r="AE1121" s="16"/>
      <c r="AT1121" s="268" t="s">
        <v>157</v>
      </c>
      <c r="AU1121" s="268" t="s">
        <v>85</v>
      </c>
      <c r="AV1121" s="16" t="s">
        <v>153</v>
      </c>
      <c r="AW1121" s="16" t="s">
        <v>37</v>
      </c>
      <c r="AX1121" s="16" t="s">
        <v>83</v>
      </c>
      <c r="AY1121" s="268" t="s">
        <v>146</v>
      </c>
    </row>
    <row r="1122" s="2" customFormat="1" ht="16.5" customHeight="1">
      <c r="A1122" s="41"/>
      <c r="B1122" s="42"/>
      <c r="C1122" s="207" t="s">
        <v>1303</v>
      </c>
      <c r="D1122" s="207" t="s">
        <v>148</v>
      </c>
      <c r="E1122" s="208" t="s">
        <v>1304</v>
      </c>
      <c r="F1122" s="209" t="s">
        <v>1305</v>
      </c>
      <c r="G1122" s="210" t="s">
        <v>256</v>
      </c>
      <c r="H1122" s="211">
        <v>1</v>
      </c>
      <c r="I1122" s="212"/>
      <c r="J1122" s="213">
        <f>ROUND(I1122*H1122,2)</f>
        <v>0</v>
      </c>
      <c r="K1122" s="209" t="s">
        <v>152</v>
      </c>
      <c r="L1122" s="47"/>
      <c r="M1122" s="214" t="s">
        <v>19</v>
      </c>
      <c r="N1122" s="215" t="s">
        <v>46</v>
      </c>
      <c r="O1122" s="87"/>
      <c r="P1122" s="216">
        <f>O1122*H1122</f>
        <v>0</v>
      </c>
      <c r="Q1122" s="216">
        <v>0.00010000000000000001</v>
      </c>
      <c r="R1122" s="216">
        <f>Q1122*H1122</f>
        <v>0.00010000000000000001</v>
      </c>
      <c r="S1122" s="216">
        <v>0</v>
      </c>
      <c r="T1122" s="217">
        <f>S1122*H1122</f>
        <v>0</v>
      </c>
      <c r="U1122" s="41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R1122" s="218" t="s">
        <v>266</v>
      </c>
      <c r="AT1122" s="218" t="s">
        <v>148</v>
      </c>
      <c r="AU1122" s="218" t="s">
        <v>85</v>
      </c>
      <c r="AY1122" s="20" t="s">
        <v>146</v>
      </c>
      <c r="BE1122" s="219">
        <f>IF(N1122="základní",J1122,0)</f>
        <v>0</v>
      </c>
      <c r="BF1122" s="219">
        <f>IF(N1122="snížená",J1122,0)</f>
        <v>0</v>
      </c>
      <c r="BG1122" s="219">
        <f>IF(N1122="zákl. přenesená",J1122,0)</f>
        <v>0</v>
      </c>
      <c r="BH1122" s="219">
        <f>IF(N1122="sníž. přenesená",J1122,0)</f>
        <v>0</v>
      </c>
      <c r="BI1122" s="219">
        <f>IF(N1122="nulová",J1122,0)</f>
        <v>0</v>
      </c>
      <c r="BJ1122" s="20" t="s">
        <v>83</v>
      </c>
      <c r="BK1122" s="219">
        <f>ROUND(I1122*H1122,2)</f>
        <v>0</v>
      </c>
      <c r="BL1122" s="20" t="s">
        <v>266</v>
      </c>
      <c r="BM1122" s="218" t="s">
        <v>1306</v>
      </c>
    </row>
    <row r="1123" s="2" customFormat="1">
      <c r="A1123" s="41"/>
      <c r="B1123" s="42"/>
      <c r="C1123" s="43"/>
      <c r="D1123" s="220" t="s">
        <v>155</v>
      </c>
      <c r="E1123" s="43"/>
      <c r="F1123" s="221" t="s">
        <v>1307</v>
      </c>
      <c r="G1123" s="43"/>
      <c r="H1123" s="43"/>
      <c r="I1123" s="222"/>
      <c r="J1123" s="43"/>
      <c r="K1123" s="43"/>
      <c r="L1123" s="47"/>
      <c r="M1123" s="223"/>
      <c r="N1123" s="224"/>
      <c r="O1123" s="87"/>
      <c r="P1123" s="87"/>
      <c r="Q1123" s="87"/>
      <c r="R1123" s="87"/>
      <c r="S1123" s="87"/>
      <c r="T1123" s="88"/>
      <c r="U1123" s="41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T1123" s="20" t="s">
        <v>155</v>
      </c>
      <c r="AU1123" s="20" t="s">
        <v>85</v>
      </c>
    </row>
    <row r="1124" s="2" customFormat="1" ht="16.5" customHeight="1">
      <c r="A1124" s="41"/>
      <c r="B1124" s="42"/>
      <c r="C1124" s="207" t="s">
        <v>1308</v>
      </c>
      <c r="D1124" s="207" t="s">
        <v>148</v>
      </c>
      <c r="E1124" s="208" t="s">
        <v>1309</v>
      </c>
      <c r="F1124" s="209" t="s">
        <v>1310</v>
      </c>
      <c r="G1124" s="210" t="s">
        <v>241</v>
      </c>
      <c r="H1124" s="211">
        <v>1</v>
      </c>
      <c r="I1124" s="212"/>
      <c r="J1124" s="213">
        <f>ROUND(I1124*H1124,2)</f>
        <v>0</v>
      </c>
      <c r="K1124" s="209" t="s">
        <v>152</v>
      </c>
      <c r="L1124" s="47"/>
      <c r="M1124" s="214" t="s">
        <v>19</v>
      </c>
      <c r="N1124" s="215" t="s">
        <v>46</v>
      </c>
      <c r="O1124" s="87"/>
      <c r="P1124" s="216">
        <f>O1124*H1124</f>
        <v>0</v>
      </c>
      <c r="Q1124" s="216">
        <v>0</v>
      </c>
      <c r="R1124" s="216">
        <f>Q1124*H1124</f>
        <v>0</v>
      </c>
      <c r="S1124" s="216">
        <v>0</v>
      </c>
      <c r="T1124" s="217">
        <f>S1124*H1124</f>
        <v>0</v>
      </c>
      <c r="U1124" s="41"/>
      <c r="V1124" s="41"/>
      <c r="W1124" s="41"/>
      <c r="X1124" s="41"/>
      <c r="Y1124" s="41"/>
      <c r="Z1124" s="41"/>
      <c r="AA1124" s="41"/>
      <c r="AB1124" s="41"/>
      <c r="AC1124" s="41"/>
      <c r="AD1124" s="41"/>
      <c r="AE1124" s="41"/>
      <c r="AR1124" s="218" t="s">
        <v>266</v>
      </c>
      <c r="AT1124" s="218" t="s">
        <v>148</v>
      </c>
      <c r="AU1124" s="218" t="s">
        <v>85</v>
      </c>
      <c r="AY1124" s="20" t="s">
        <v>146</v>
      </c>
      <c r="BE1124" s="219">
        <f>IF(N1124="základní",J1124,0)</f>
        <v>0</v>
      </c>
      <c r="BF1124" s="219">
        <f>IF(N1124="snížená",J1124,0)</f>
        <v>0</v>
      </c>
      <c r="BG1124" s="219">
        <f>IF(N1124="zákl. přenesená",J1124,0)</f>
        <v>0</v>
      </c>
      <c r="BH1124" s="219">
        <f>IF(N1124="sníž. přenesená",J1124,0)</f>
        <v>0</v>
      </c>
      <c r="BI1124" s="219">
        <f>IF(N1124="nulová",J1124,0)</f>
        <v>0</v>
      </c>
      <c r="BJ1124" s="20" t="s">
        <v>83</v>
      </c>
      <c r="BK1124" s="219">
        <f>ROUND(I1124*H1124,2)</f>
        <v>0</v>
      </c>
      <c r="BL1124" s="20" t="s">
        <v>266</v>
      </c>
      <c r="BM1124" s="218" t="s">
        <v>1311</v>
      </c>
    </row>
    <row r="1125" s="2" customFormat="1">
      <c r="A1125" s="41"/>
      <c r="B1125" s="42"/>
      <c r="C1125" s="43"/>
      <c r="D1125" s="220" t="s">
        <v>155</v>
      </c>
      <c r="E1125" s="43"/>
      <c r="F1125" s="221" t="s">
        <v>1312</v>
      </c>
      <c r="G1125" s="43"/>
      <c r="H1125" s="43"/>
      <c r="I1125" s="222"/>
      <c r="J1125" s="43"/>
      <c r="K1125" s="43"/>
      <c r="L1125" s="47"/>
      <c r="M1125" s="223"/>
      <c r="N1125" s="224"/>
      <c r="O1125" s="87"/>
      <c r="P1125" s="87"/>
      <c r="Q1125" s="87"/>
      <c r="R1125" s="87"/>
      <c r="S1125" s="87"/>
      <c r="T1125" s="88"/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T1125" s="20" t="s">
        <v>155</v>
      </c>
      <c r="AU1125" s="20" t="s">
        <v>85</v>
      </c>
    </row>
    <row r="1126" s="2" customFormat="1" ht="24.15" customHeight="1">
      <c r="A1126" s="41"/>
      <c r="B1126" s="42"/>
      <c r="C1126" s="207" t="s">
        <v>1313</v>
      </c>
      <c r="D1126" s="207" t="s">
        <v>148</v>
      </c>
      <c r="E1126" s="208" t="s">
        <v>1314</v>
      </c>
      <c r="F1126" s="209" t="s">
        <v>1315</v>
      </c>
      <c r="G1126" s="210" t="s">
        <v>716</v>
      </c>
      <c r="H1126" s="280"/>
      <c r="I1126" s="212"/>
      <c r="J1126" s="213">
        <f>ROUND(I1126*H1126,2)</f>
        <v>0</v>
      </c>
      <c r="K1126" s="209" t="s">
        <v>152</v>
      </c>
      <c r="L1126" s="47"/>
      <c r="M1126" s="214" t="s">
        <v>19</v>
      </c>
      <c r="N1126" s="215" t="s">
        <v>46</v>
      </c>
      <c r="O1126" s="87"/>
      <c r="P1126" s="216">
        <f>O1126*H1126</f>
        <v>0</v>
      </c>
      <c r="Q1126" s="216">
        <v>0</v>
      </c>
      <c r="R1126" s="216">
        <f>Q1126*H1126</f>
        <v>0</v>
      </c>
      <c r="S1126" s="216">
        <v>0</v>
      </c>
      <c r="T1126" s="217">
        <f>S1126*H1126</f>
        <v>0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8" t="s">
        <v>266</v>
      </c>
      <c r="AT1126" s="218" t="s">
        <v>148</v>
      </c>
      <c r="AU1126" s="218" t="s">
        <v>85</v>
      </c>
      <c r="AY1126" s="20" t="s">
        <v>146</v>
      </c>
      <c r="BE1126" s="219">
        <f>IF(N1126="základní",J1126,0)</f>
        <v>0</v>
      </c>
      <c r="BF1126" s="219">
        <f>IF(N1126="snížená",J1126,0)</f>
        <v>0</v>
      </c>
      <c r="BG1126" s="219">
        <f>IF(N1126="zákl. přenesená",J1126,0)</f>
        <v>0</v>
      </c>
      <c r="BH1126" s="219">
        <f>IF(N1126="sníž. přenesená",J1126,0)</f>
        <v>0</v>
      </c>
      <c r="BI1126" s="219">
        <f>IF(N1126="nulová",J1126,0)</f>
        <v>0</v>
      </c>
      <c r="BJ1126" s="20" t="s">
        <v>83</v>
      </c>
      <c r="BK1126" s="219">
        <f>ROUND(I1126*H1126,2)</f>
        <v>0</v>
      </c>
      <c r="BL1126" s="20" t="s">
        <v>266</v>
      </c>
      <c r="BM1126" s="218" t="s">
        <v>1316</v>
      </c>
    </row>
    <row r="1127" s="2" customFormat="1">
      <c r="A1127" s="41"/>
      <c r="B1127" s="42"/>
      <c r="C1127" s="43"/>
      <c r="D1127" s="220" t="s">
        <v>155</v>
      </c>
      <c r="E1127" s="43"/>
      <c r="F1127" s="221" t="s">
        <v>1317</v>
      </c>
      <c r="G1127" s="43"/>
      <c r="H1127" s="43"/>
      <c r="I1127" s="222"/>
      <c r="J1127" s="43"/>
      <c r="K1127" s="43"/>
      <c r="L1127" s="47"/>
      <c r="M1127" s="223"/>
      <c r="N1127" s="224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155</v>
      </c>
      <c r="AU1127" s="20" t="s">
        <v>85</v>
      </c>
    </row>
    <row r="1128" s="12" customFormat="1" ht="22.8" customHeight="1">
      <c r="A1128" s="12"/>
      <c r="B1128" s="191"/>
      <c r="C1128" s="192"/>
      <c r="D1128" s="193" t="s">
        <v>74</v>
      </c>
      <c r="E1128" s="205" t="s">
        <v>1318</v>
      </c>
      <c r="F1128" s="205" t="s">
        <v>1319</v>
      </c>
      <c r="G1128" s="192"/>
      <c r="H1128" s="192"/>
      <c r="I1128" s="195"/>
      <c r="J1128" s="206">
        <f>BK1128</f>
        <v>0</v>
      </c>
      <c r="K1128" s="192"/>
      <c r="L1128" s="197"/>
      <c r="M1128" s="198"/>
      <c r="N1128" s="199"/>
      <c r="O1128" s="199"/>
      <c r="P1128" s="200">
        <f>SUM(P1129:P1160)</f>
        <v>0</v>
      </c>
      <c r="Q1128" s="199"/>
      <c r="R1128" s="200">
        <f>SUM(R1129:R1160)</f>
        <v>0.26698999999999995</v>
      </c>
      <c r="S1128" s="199"/>
      <c r="T1128" s="201">
        <f>SUM(T1129:T1160)</f>
        <v>0</v>
      </c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R1128" s="202" t="s">
        <v>85</v>
      </c>
      <c r="AT1128" s="203" t="s">
        <v>74</v>
      </c>
      <c r="AU1128" s="203" t="s">
        <v>83</v>
      </c>
      <c r="AY1128" s="202" t="s">
        <v>146</v>
      </c>
      <c r="BK1128" s="204">
        <f>SUM(BK1129:BK1160)</f>
        <v>0</v>
      </c>
    </row>
    <row r="1129" s="2" customFormat="1" ht="16.5" customHeight="1">
      <c r="A1129" s="41"/>
      <c r="B1129" s="42"/>
      <c r="C1129" s="207" t="s">
        <v>1320</v>
      </c>
      <c r="D1129" s="207" t="s">
        <v>148</v>
      </c>
      <c r="E1129" s="208" t="s">
        <v>1321</v>
      </c>
      <c r="F1129" s="209" t="s">
        <v>1322</v>
      </c>
      <c r="G1129" s="210" t="s">
        <v>256</v>
      </c>
      <c r="H1129" s="211">
        <v>1</v>
      </c>
      <c r="I1129" s="212"/>
      <c r="J1129" s="213">
        <f>ROUND(I1129*H1129,2)</f>
        <v>0</v>
      </c>
      <c r="K1129" s="209" t="s">
        <v>152</v>
      </c>
      <c r="L1129" s="47"/>
      <c r="M1129" s="214" t="s">
        <v>19</v>
      </c>
      <c r="N1129" s="215" t="s">
        <v>46</v>
      </c>
      <c r="O1129" s="87"/>
      <c r="P1129" s="216">
        <f>O1129*H1129</f>
        <v>0</v>
      </c>
      <c r="Q1129" s="216">
        <v>0.14429</v>
      </c>
      <c r="R1129" s="216">
        <f>Q1129*H1129</f>
        <v>0.14429</v>
      </c>
      <c r="S1129" s="216">
        <v>0</v>
      </c>
      <c r="T1129" s="217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18" t="s">
        <v>266</v>
      </c>
      <c r="AT1129" s="218" t="s">
        <v>148</v>
      </c>
      <c r="AU1129" s="218" t="s">
        <v>85</v>
      </c>
      <c r="AY1129" s="20" t="s">
        <v>146</v>
      </c>
      <c r="BE1129" s="219">
        <f>IF(N1129="základní",J1129,0)</f>
        <v>0</v>
      </c>
      <c r="BF1129" s="219">
        <f>IF(N1129="snížená",J1129,0)</f>
        <v>0</v>
      </c>
      <c r="BG1129" s="219">
        <f>IF(N1129="zákl. přenesená",J1129,0)</f>
        <v>0</v>
      </c>
      <c r="BH1129" s="219">
        <f>IF(N1129="sníž. přenesená",J1129,0)</f>
        <v>0</v>
      </c>
      <c r="BI1129" s="219">
        <f>IF(N1129="nulová",J1129,0)</f>
        <v>0</v>
      </c>
      <c r="BJ1129" s="20" t="s">
        <v>83</v>
      </c>
      <c r="BK1129" s="219">
        <f>ROUND(I1129*H1129,2)</f>
        <v>0</v>
      </c>
      <c r="BL1129" s="20" t="s">
        <v>266</v>
      </c>
      <c r="BM1129" s="218" t="s">
        <v>1323</v>
      </c>
    </row>
    <row r="1130" s="2" customFormat="1">
      <c r="A1130" s="41"/>
      <c r="B1130" s="42"/>
      <c r="C1130" s="43"/>
      <c r="D1130" s="220" t="s">
        <v>155</v>
      </c>
      <c r="E1130" s="43"/>
      <c r="F1130" s="221" t="s">
        <v>1324</v>
      </c>
      <c r="G1130" s="43"/>
      <c r="H1130" s="43"/>
      <c r="I1130" s="222"/>
      <c r="J1130" s="43"/>
      <c r="K1130" s="43"/>
      <c r="L1130" s="47"/>
      <c r="M1130" s="223"/>
      <c r="N1130" s="224"/>
      <c r="O1130" s="87"/>
      <c r="P1130" s="87"/>
      <c r="Q1130" s="87"/>
      <c r="R1130" s="87"/>
      <c r="S1130" s="87"/>
      <c r="T1130" s="88"/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T1130" s="20" t="s">
        <v>155</v>
      </c>
      <c r="AU1130" s="20" t="s">
        <v>85</v>
      </c>
    </row>
    <row r="1131" s="2" customFormat="1" ht="16.5" customHeight="1">
      <c r="A1131" s="41"/>
      <c r="B1131" s="42"/>
      <c r="C1131" s="207" t="s">
        <v>1325</v>
      </c>
      <c r="D1131" s="207" t="s">
        <v>148</v>
      </c>
      <c r="E1131" s="208" t="s">
        <v>1326</v>
      </c>
      <c r="F1131" s="209" t="s">
        <v>1327</v>
      </c>
      <c r="G1131" s="210" t="s">
        <v>256</v>
      </c>
      <c r="H1131" s="211">
        <v>1</v>
      </c>
      <c r="I1131" s="212"/>
      <c r="J1131" s="213">
        <f>ROUND(I1131*H1131,2)</f>
        <v>0</v>
      </c>
      <c r="K1131" s="209" t="s">
        <v>152</v>
      </c>
      <c r="L1131" s="47"/>
      <c r="M1131" s="214" t="s">
        <v>19</v>
      </c>
      <c r="N1131" s="215" t="s">
        <v>46</v>
      </c>
      <c r="O1131" s="87"/>
      <c r="P1131" s="216">
        <f>O1131*H1131</f>
        <v>0</v>
      </c>
      <c r="Q1131" s="216">
        <v>0.022200000000000001</v>
      </c>
      <c r="R1131" s="216">
        <f>Q1131*H1131</f>
        <v>0.022200000000000001</v>
      </c>
      <c r="S1131" s="216">
        <v>0</v>
      </c>
      <c r="T1131" s="217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18" t="s">
        <v>266</v>
      </c>
      <c r="AT1131" s="218" t="s">
        <v>148</v>
      </c>
      <c r="AU1131" s="218" t="s">
        <v>85</v>
      </c>
      <c r="AY1131" s="20" t="s">
        <v>146</v>
      </c>
      <c r="BE1131" s="219">
        <f>IF(N1131="základní",J1131,0)</f>
        <v>0</v>
      </c>
      <c r="BF1131" s="219">
        <f>IF(N1131="snížená",J1131,0)</f>
        <v>0</v>
      </c>
      <c r="BG1131" s="219">
        <f>IF(N1131="zákl. přenesená",J1131,0)</f>
        <v>0</v>
      </c>
      <c r="BH1131" s="219">
        <f>IF(N1131="sníž. přenesená",J1131,0)</f>
        <v>0</v>
      </c>
      <c r="BI1131" s="219">
        <f>IF(N1131="nulová",J1131,0)</f>
        <v>0</v>
      </c>
      <c r="BJ1131" s="20" t="s">
        <v>83</v>
      </c>
      <c r="BK1131" s="219">
        <f>ROUND(I1131*H1131,2)</f>
        <v>0</v>
      </c>
      <c r="BL1131" s="20" t="s">
        <v>266</v>
      </c>
      <c r="BM1131" s="218" t="s">
        <v>1328</v>
      </c>
    </row>
    <row r="1132" s="2" customFormat="1">
      <c r="A1132" s="41"/>
      <c r="B1132" s="42"/>
      <c r="C1132" s="43"/>
      <c r="D1132" s="220" t="s">
        <v>155</v>
      </c>
      <c r="E1132" s="43"/>
      <c r="F1132" s="221" t="s">
        <v>1329</v>
      </c>
      <c r="G1132" s="43"/>
      <c r="H1132" s="43"/>
      <c r="I1132" s="222"/>
      <c r="J1132" s="43"/>
      <c r="K1132" s="43"/>
      <c r="L1132" s="47"/>
      <c r="M1132" s="223"/>
      <c r="N1132" s="224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155</v>
      </c>
      <c r="AU1132" s="20" t="s">
        <v>85</v>
      </c>
    </row>
    <row r="1133" s="13" customFormat="1">
      <c r="A1133" s="13"/>
      <c r="B1133" s="225"/>
      <c r="C1133" s="226"/>
      <c r="D1133" s="227" t="s">
        <v>157</v>
      </c>
      <c r="E1133" s="228" t="s">
        <v>19</v>
      </c>
      <c r="F1133" s="229" t="s">
        <v>1133</v>
      </c>
      <c r="G1133" s="226"/>
      <c r="H1133" s="228" t="s">
        <v>19</v>
      </c>
      <c r="I1133" s="230"/>
      <c r="J1133" s="226"/>
      <c r="K1133" s="226"/>
      <c r="L1133" s="231"/>
      <c r="M1133" s="232"/>
      <c r="N1133" s="233"/>
      <c r="O1133" s="233"/>
      <c r="P1133" s="233"/>
      <c r="Q1133" s="233"/>
      <c r="R1133" s="233"/>
      <c r="S1133" s="233"/>
      <c r="T1133" s="234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5" t="s">
        <v>157</v>
      </c>
      <c r="AU1133" s="235" t="s">
        <v>85</v>
      </c>
      <c r="AV1133" s="13" t="s">
        <v>83</v>
      </c>
      <c r="AW1133" s="13" t="s">
        <v>37</v>
      </c>
      <c r="AX1133" s="13" t="s">
        <v>75</v>
      </c>
      <c r="AY1133" s="235" t="s">
        <v>146</v>
      </c>
    </row>
    <row r="1134" s="14" customFormat="1">
      <c r="A1134" s="14"/>
      <c r="B1134" s="236"/>
      <c r="C1134" s="237"/>
      <c r="D1134" s="227" t="s">
        <v>157</v>
      </c>
      <c r="E1134" s="238" t="s">
        <v>19</v>
      </c>
      <c r="F1134" s="239" t="s">
        <v>83</v>
      </c>
      <c r="G1134" s="237"/>
      <c r="H1134" s="240">
        <v>1</v>
      </c>
      <c r="I1134" s="241"/>
      <c r="J1134" s="237"/>
      <c r="K1134" s="237"/>
      <c r="L1134" s="242"/>
      <c r="M1134" s="243"/>
      <c r="N1134" s="244"/>
      <c r="O1134" s="244"/>
      <c r="P1134" s="244"/>
      <c r="Q1134" s="244"/>
      <c r="R1134" s="244"/>
      <c r="S1134" s="244"/>
      <c r="T1134" s="245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6" t="s">
        <v>157</v>
      </c>
      <c r="AU1134" s="246" t="s">
        <v>85</v>
      </c>
      <c r="AV1134" s="14" t="s">
        <v>85</v>
      </c>
      <c r="AW1134" s="14" t="s">
        <v>37</v>
      </c>
      <c r="AX1134" s="14" t="s">
        <v>75</v>
      </c>
      <c r="AY1134" s="246" t="s">
        <v>146</v>
      </c>
    </row>
    <row r="1135" s="16" customFormat="1">
      <c r="A1135" s="16"/>
      <c r="B1135" s="258"/>
      <c r="C1135" s="259"/>
      <c r="D1135" s="227" t="s">
        <v>157</v>
      </c>
      <c r="E1135" s="260" t="s">
        <v>19</v>
      </c>
      <c r="F1135" s="261" t="s">
        <v>167</v>
      </c>
      <c r="G1135" s="259"/>
      <c r="H1135" s="262">
        <v>1</v>
      </c>
      <c r="I1135" s="263"/>
      <c r="J1135" s="259"/>
      <c r="K1135" s="259"/>
      <c r="L1135" s="264"/>
      <c r="M1135" s="265"/>
      <c r="N1135" s="266"/>
      <c r="O1135" s="266"/>
      <c r="P1135" s="266"/>
      <c r="Q1135" s="266"/>
      <c r="R1135" s="266"/>
      <c r="S1135" s="266"/>
      <c r="T1135" s="267"/>
      <c r="U1135" s="16"/>
      <c r="V1135" s="16"/>
      <c r="W1135" s="16"/>
      <c r="X1135" s="16"/>
      <c r="Y1135" s="16"/>
      <c r="Z1135" s="16"/>
      <c r="AA1135" s="16"/>
      <c r="AB1135" s="16"/>
      <c r="AC1135" s="16"/>
      <c r="AD1135" s="16"/>
      <c r="AE1135" s="16"/>
      <c r="AT1135" s="268" t="s">
        <v>157</v>
      </c>
      <c r="AU1135" s="268" t="s">
        <v>85</v>
      </c>
      <c r="AV1135" s="16" t="s">
        <v>153</v>
      </c>
      <c r="AW1135" s="16" t="s">
        <v>37</v>
      </c>
      <c r="AX1135" s="16" t="s">
        <v>83</v>
      </c>
      <c r="AY1135" s="268" t="s">
        <v>146</v>
      </c>
    </row>
    <row r="1136" s="2" customFormat="1" ht="24.15" customHeight="1">
      <c r="A1136" s="41"/>
      <c r="B1136" s="42"/>
      <c r="C1136" s="207" t="s">
        <v>1330</v>
      </c>
      <c r="D1136" s="207" t="s">
        <v>148</v>
      </c>
      <c r="E1136" s="208" t="s">
        <v>1331</v>
      </c>
      <c r="F1136" s="209" t="s">
        <v>1332</v>
      </c>
      <c r="G1136" s="210" t="s">
        <v>241</v>
      </c>
      <c r="H1136" s="211">
        <v>1</v>
      </c>
      <c r="I1136" s="212"/>
      <c r="J1136" s="213">
        <f>ROUND(I1136*H1136,2)</f>
        <v>0</v>
      </c>
      <c r="K1136" s="209" t="s">
        <v>152</v>
      </c>
      <c r="L1136" s="47"/>
      <c r="M1136" s="214" t="s">
        <v>19</v>
      </c>
      <c r="N1136" s="215" t="s">
        <v>46</v>
      </c>
      <c r="O1136" s="87"/>
      <c r="P1136" s="216">
        <f>O1136*H1136</f>
        <v>0</v>
      </c>
      <c r="Q1136" s="216">
        <v>0.084809999999999996</v>
      </c>
      <c r="R1136" s="216">
        <f>Q1136*H1136</f>
        <v>0.084809999999999996</v>
      </c>
      <c r="S1136" s="216">
        <v>0</v>
      </c>
      <c r="T1136" s="217">
        <f>S1136*H1136</f>
        <v>0</v>
      </c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R1136" s="218" t="s">
        <v>266</v>
      </c>
      <c r="AT1136" s="218" t="s">
        <v>148</v>
      </c>
      <c r="AU1136" s="218" t="s">
        <v>85</v>
      </c>
      <c r="AY1136" s="20" t="s">
        <v>146</v>
      </c>
      <c r="BE1136" s="219">
        <f>IF(N1136="základní",J1136,0)</f>
        <v>0</v>
      </c>
      <c r="BF1136" s="219">
        <f>IF(N1136="snížená",J1136,0)</f>
        <v>0</v>
      </c>
      <c r="BG1136" s="219">
        <f>IF(N1136="zákl. přenesená",J1136,0)</f>
        <v>0</v>
      </c>
      <c r="BH1136" s="219">
        <f>IF(N1136="sníž. přenesená",J1136,0)</f>
        <v>0</v>
      </c>
      <c r="BI1136" s="219">
        <f>IF(N1136="nulová",J1136,0)</f>
        <v>0</v>
      </c>
      <c r="BJ1136" s="20" t="s">
        <v>83</v>
      </c>
      <c r="BK1136" s="219">
        <f>ROUND(I1136*H1136,2)</f>
        <v>0</v>
      </c>
      <c r="BL1136" s="20" t="s">
        <v>266</v>
      </c>
      <c r="BM1136" s="218" t="s">
        <v>1333</v>
      </c>
    </row>
    <row r="1137" s="2" customFormat="1">
      <c r="A1137" s="41"/>
      <c r="B1137" s="42"/>
      <c r="C1137" s="43"/>
      <c r="D1137" s="220" t="s">
        <v>155</v>
      </c>
      <c r="E1137" s="43"/>
      <c r="F1137" s="221" t="s">
        <v>1334</v>
      </c>
      <c r="G1137" s="43"/>
      <c r="H1137" s="43"/>
      <c r="I1137" s="222"/>
      <c r="J1137" s="43"/>
      <c r="K1137" s="43"/>
      <c r="L1137" s="47"/>
      <c r="M1137" s="223"/>
      <c r="N1137" s="224"/>
      <c r="O1137" s="87"/>
      <c r="P1137" s="87"/>
      <c r="Q1137" s="87"/>
      <c r="R1137" s="87"/>
      <c r="S1137" s="87"/>
      <c r="T1137" s="88"/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T1137" s="20" t="s">
        <v>155</v>
      </c>
      <c r="AU1137" s="20" t="s">
        <v>85</v>
      </c>
    </row>
    <row r="1138" s="13" customFormat="1">
      <c r="A1138" s="13"/>
      <c r="B1138" s="225"/>
      <c r="C1138" s="226"/>
      <c r="D1138" s="227" t="s">
        <v>157</v>
      </c>
      <c r="E1138" s="228" t="s">
        <v>19</v>
      </c>
      <c r="F1138" s="229" t="s">
        <v>246</v>
      </c>
      <c r="G1138" s="226"/>
      <c r="H1138" s="228" t="s">
        <v>19</v>
      </c>
      <c r="I1138" s="230"/>
      <c r="J1138" s="226"/>
      <c r="K1138" s="226"/>
      <c r="L1138" s="231"/>
      <c r="M1138" s="232"/>
      <c r="N1138" s="233"/>
      <c r="O1138" s="233"/>
      <c r="P1138" s="233"/>
      <c r="Q1138" s="233"/>
      <c r="R1138" s="233"/>
      <c r="S1138" s="233"/>
      <c r="T1138" s="234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5" t="s">
        <v>157</v>
      </c>
      <c r="AU1138" s="235" t="s">
        <v>85</v>
      </c>
      <c r="AV1138" s="13" t="s">
        <v>83</v>
      </c>
      <c r="AW1138" s="13" t="s">
        <v>37</v>
      </c>
      <c r="AX1138" s="13" t="s">
        <v>75</v>
      </c>
      <c r="AY1138" s="235" t="s">
        <v>146</v>
      </c>
    </row>
    <row r="1139" s="14" customFormat="1">
      <c r="A1139" s="14"/>
      <c r="B1139" s="236"/>
      <c r="C1139" s="237"/>
      <c r="D1139" s="227" t="s">
        <v>157</v>
      </c>
      <c r="E1139" s="238" t="s">
        <v>19</v>
      </c>
      <c r="F1139" s="239" t="s">
        <v>83</v>
      </c>
      <c r="G1139" s="237"/>
      <c r="H1139" s="240">
        <v>1</v>
      </c>
      <c r="I1139" s="241"/>
      <c r="J1139" s="237"/>
      <c r="K1139" s="237"/>
      <c r="L1139" s="242"/>
      <c r="M1139" s="243"/>
      <c r="N1139" s="244"/>
      <c r="O1139" s="244"/>
      <c r="P1139" s="244"/>
      <c r="Q1139" s="244"/>
      <c r="R1139" s="244"/>
      <c r="S1139" s="244"/>
      <c r="T1139" s="245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6" t="s">
        <v>157</v>
      </c>
      <c r="AU1139" s="246" t="s">
        <v>85</v>
      </c>
      <c r="AV1139" s="14" t="s">
        <v>85</v>
      </c>
      <c r="AW1139" s="14" t="s">
        <v>37</v>
      </c>
      <c r="AX1139" s="14" t="s">
        <v>75</v>
      </c>
      <c r="AY1139" s="246" t="s">
        <v>146</v>
      </c>
    </row>
    <row r="1140" s="16" customFormat="1">
      <c r="A1140" s="16"/>
      <c r="B1140" s="258"/>
      <c r="C1140" s="259"/>
      <c r="D1140" s="227" t="s">
        <v>157</v>
      </c>
      <c r="E1140" s="260" t="s">
        <v>19</v>
      </c>
      <c r="F1140" s="261" t="s">
        <v>167</v>
      </c>
      <c r="G1140" s="259"/>
      <c r="H1140" s="262">
        <v>1</v>
      </c>
      <c r="I1140" s="263"/>
      <c r="J1140" s="259"/>
      <c r="K1140" s="259"/>
      <c r="L1140" s="264"/>
      <c r="M1140" s="265"/>
      <c r="N1140" s="266"/>
      <c r="O1140" s="266"/>
      <c r="P1140" s="266"/>
      <c r="Q1140" s="266"/>
      <c r="R1140" s="266"/>
      <c r="S1140" s="266"/>
      <c r="T1140" s="267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T1140" s="268" t="s">
        <v>157</v>
      </c>
      <c r="AU1140" s="268" t="s">
        <v>85</v>
      </c>
      <c r="AV1140" s="16" t="s">
        <v>153</v>
      </c>
      <c r="AW1140" s="16" t="s">
        <v>37</v>
      </c>
      <c r="AX1140" s="16" t="s">
        <v>83</v>
      </c>
      <c r="AY1140" s="268" t="s">
        <v>146</v>
      </c>
    </row>
    <row r="1141" s="2" customFormat="1" ht="24.15" customHeight="1">
      <c r="A1141" s="41"/>
      <c r="B1141" s="42"/>
      <c r="C1141" s="207" t="s">
        <v>1335</v>
      </c>
      <c r="D1141" s="207" t="s">
        <v>148</v>
      </c>
      <c r="E1141" s="208" t="s">
        <v>1336</v>
      </c>
      <c r="F1141" s="209" t="s">
        <v>1337</v>
      </c>
      <c r="G1141" s="210" t="s">
        <v>241</v>
      </c>
      <c r="H1141" s="211">
        <v>1</v>
      </c>
      <c r="I1141" s="212"/>
      <c r="J1141" s="213">
        <f>ROUND(I1141*H1141,2)</f>
        <v>0</v>
      </c>
      <c r="K1141" s="209" t="s">
        <v>152</v>
      </c>
      <c r="L1141" s="47"/>
      <c r="M1141" s="214" t="s">
        <v>19</v>
      </c>
      <c r="N1141" s="215" t="s">
        <v>46</v>
      </c>
      <c r="O1141" s="87"/>
      <c r="P1141" s="216">
        <f>O1141*H1141</f>
        <v>0</v>
      </c>
      <c r="Q1141" s="216">
        <v>0.0068300000000000001</v>
      </c>
      <c r="R1141" s="216">
        <f>Q1141*H1141</f>
        <v>0.0068300000000000001</v>
      </c>
      <c r="S1141" s="216">
        <v>0</v>
      </c>
      <c r="T1141" s="217">
        <f>S1141*H1141</f>
        <v>0</v>
      </c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R1141" s="218" t="s">
        <v>266</v>
      </c>
      <c r="AT1141" s="218" t="s">
        <v>148</v>
      </c>
      <c r="AU1141" s="218" t="s">
        <v>85</v>
      </c>
      <c r="AY1141" s="20" t="s">
        <v>146</v>
      </c>
      <c r="BE1141" s="219">
        <f>IF(N1141="základní",J1141,0)</f>
        <v>0</v>
      </c>
      <c r="BF1141" s="219">
        <f>IF(N1141="snížená",J1141,0)</f>
        <v>0</v>
      </c>
      <c r="BG1141" s="219">
        <f>IF(N1141="zákl. přenesená",J1141,0)</f>
        <v>0</v>
      </c>
      <c r="BH1141" s="219">
        <f>IF(N1141="sníž. přenesená",J1141,0)</f>
        <v>0</v>
      </c>
      <c r="BI1141" s="219">
        <f>IF(N1141="nulová",J1141,0)</f>
        <v>0</v>
      </c>
      <c r="BJ1141" s="20" t="s">
        <v>83</v>
      </c>
      <c r="BK1141" s="219">
        <f>ROUND(I1141*H1141,2)</f>
        <v>0</v>
      </c>
      <c r="BL1141" s="20" t="s">
        <v>266</v>
      </c>
      <c r="BM1141" s="218" t="s">
        <v>1338</v>
      </c>
    </row>
    <row r="1142" s="2" customFormat="1">
      <c r="A1142" s="41"/>
      <c r="B1142" s="42"/>
      <c r="C1142" s="43"/>
      <c r="D1142" s="220" t="s">
        <v>155</v>
      </c>
      <c r="E1142" s="43"/>
      <c r="F1142" s="221" t="s">
        <v>1339</v>
      </c>
      <c r="G1142" s="43"/>
      <c r="H1142" s="43"/>
      <c r="I1142" s="222"/>
      <c r="J1142" s="43"/>
      <c r="K1142" s="43"/>
      <c r="L1142" s="47"/>
      <c r="M1142" s="223"/>
      <c r="N1142" s="224"/>
      <c r="O1142" s="87"/>
      <c r="P1142" s="87"/>
      <c r="Q1142" s="87"/>
      <c r="R1142" s="87"/>
      <c r="S1142" s="87"/>
      <c r="T1142" s="88"/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T1142" s="20" t="s">
        <v>155</v>
      </c>
      <c r="AU1142" s="20" t="s">
        <v>85</v>
      </c>
    </row>
    <row r="1143" s="13" customFormat="1">
      <c r="A1143" s="13"/>
      <c r="B1143" s="225"/>
      <c r="C1143" s="226"/>
      <c r="D1143" s="227" t="s">
        <v>157</v>
      </c>
      <c r="E1143" s="228" t="s">
        <v>19</v>
      </c>
      <c r="F1143" s="229" t="s">
        <v>246</v>
      </c>
      <c r="G1143" s="226"/>
      <c r="H1143" s="228" t="s">
        <v>19</v>
      </c>
      <c r="I1143" s="230"/>
      <c r="J1143" s="226"/>
      <c r="K1143" s="226"/>
      <c r="L1143" s="231"/>
      <c r="M1143" s="232"/>
      <c r="N1143" s="233"/>
      <c r="O1143" s="233"/>
      <c r="P1143" s="233"/>
      <c r="Q1143" s="233"/>
      <c r="R1143" s="233"/>
      <c r="S1143" s="233"/>
      <c r="T1143" s="234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5" t="s">
        <v>157</v>
      </c>
      <c r="AU1143" s="235" t="s">
        <v>85</v>
      </c>
      <c r="AV1143" s="13" t="s">
        <v>83</v>
      </c>
      <c r="AW1143" s="13" t="s">
        <v>37</v>
      </c>
      <c r="AX1143" s="13" t="s">
        <v>75</v>
      </c>
      <c r="AY1143" s="235" t="s">
        <v>146</v>
      </c>
    </row>
    <row r="1144" s="14" customFormat="1">
      <c r="A1144" s="14"/>
      <c r="B1144" s="236"/>
      <c r="C1144" s="237"/>
      <c r="D1144" s="227" t="s">
        <v>157</v>
      </c>
      <c r="E1144" s="238" t="s">
        <v>19</v>
      </c>
      <c r="F1144" s="239" t="s">
        <v>83</v>
      </c>
      <c r="G1144" s="237"/>
      <c r="H1144" s="240">
        <v>1</v>
      </c>
      <c r="I1144" s="241"/>
      <c r="J1144" s="237"/>
      <c r="K1144" s="237"/>
      <c r="L1144" s="242"/>
      <c r="M1144" s="243"/>
      <c r="N1144" s="244"/>
      <c r="O1144" s="244"/>
      <c r="P1144" s="244"/>
      <c r="Q1144" s="244"/>
      <c r="R1144" s="244"/>
      <c r="S1144" s="244"/>
      <c r="T1144" s="245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6" t="s">
        <v>157</v>
      </c>
      <c r="AU1144" s="246" t="s">
        <v>85</v>
      </c>
      <c r="AV1144" s="14" t="s">
        <v>85</v>
      </c>
      <c r="AW1144" s="14" t="s">
        <v>37</v>
      </c>
      <c r="AX1144" s="14" t="s">
        <v>75</v>
      </c>
      <c r="AY1144" s="246" t="s">
        <v>146</v>
      </c>
    </row>
    <row r="1145" s="16" customFormat="1">
      <c r="A1145" s="16"/>
      <c r="B1145" s="258"/>
      <c r="C1145" s="259"/>
      <c r="D1145" s="227" t="s">
        <v>157</v>
      </c>
      <c r="E1145" s="260" t="s">
        <v>19</v>
      </c>
      <c r="F1145" s="261" t="s">
        <v>167</v>
      </c>
      <c r="G1145" s="259"/>
      <c r="H1145" s="262">
        <v>1</v>
      </c>
      <c r="I1145" s="263"/>
      <c r="J1145" s="259"/>
      <c r="K1145" s="259"/>
      <c r="L1145" s="264"/>
      <c r="M1145" s="265"/>
      <c r="N1145" s="266"/>
      <c r="O1145" s="266"/>
      <c r="P1145" s="266"/>
      <c r="Q1145" s="266"/>
      <c r="R1145" s="266"/>
      <c r="S1145" s="266"/>
      <c r="T1145" s="267"/>
      <c r="U1145" s="16"/>
      <c r="V1145" s="16"/>
      <c r="W1145" s="16"/>
      <c r="X1145" s="16"/>
      <c r="Y1145" s="16"/>
      <c r="Z1145" s="16"/>
      <c r="AA1145" s="16"/>
      <c r="AB1145" s="16"/>
      <c r="AC1145" s="16"/>
      <c r="AD1145" s="16"/>
      <c r="AE1145" s="16"/>
      <c r="AT1145" s="268" t="s">
        <v>157</v>
      </c>
      <c r="AU1145" s="268" t="s">
        <v>85</v>
      </c>
      <c r="AV1145" s="16" t="s">
        <v>153</v>
      </c>
      <c r="AW1145" s="16" t="s">
        <v>37</v>
      </c>
      <c r="AX1145" s="16" t="s">
        <v>83</v>
      </c>
      <c r="AY1145" s="268" t="s">
        <v>146</v>
      </c>
    </row>
    <row r="1146" s="2" customFormat="1" ht="21.75" customHeight="1">
      <c r="A1146" s="41"/>
      <c r="B1146" s="42"/>
      <c r="C1146" s="207" t="s">
        <v>1340</v>
      </c>
      <c r="D1146" s="207" t="s">
        <v>148</v>
      </c>
      <c r="E1146" s="208" t="s">
        <v>1341</v>
      </c>
      <c r="F1146" s="209" t="s">
        <v>1342</v>
      </c>
      <c r="G1146" s="210" t="s">
        <v>241</v>
      </c>
      <c r="H1146" s="211">
        <v>1</v>
      </c>
      <c r="I1146" s="212"/>
      <c r="J1146" s="213">
        <f>ROUND(I1146*H1146,2)</f>
        <v>0</v>
      </c>
      <c r="K1146" s="209" t="s">
        <v>152</v>
      </c>
      <c r="L1146" s="47"/>
      <c r="M1146" s="214" t="s">
        <v>19</v>
      </c>
      <c r="N1146" s="215" t="s">
        <v>46</v>
      </c>
      <c r="O1146" s="87"/>
      <c r="P1146" s="216">
        <f>O1146*H1146</f>
        <v>0</v>
      </c>
      <c r="Q1146" s="216">
        <v>0.0018799999999999999</v>
      </c>
      <c r="R1146" s="216">
        <f>Q1146*H1146</f>
        <v>0.0018799999999999999</v>
      </c>
      <c r="S1146" s="216">
        <v>0</v>
      </c>
      <c r="T1146" s="217">
        <f>S1146*H1146</f>
        <v>0</v>
      </c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R1146" s="218" t="s">
        <v>266</v>
      </c>
      <c r="AT1146" s="218" t="s">
        <v>148</v>
      </c>
      <c r="AU1146" s="218" t="s">
        <v>85</v>
      </c>
      <c r="AY1146" s="20" t="s">
        <v>146</v>
      </c>
      <c r="BE1146" s="219">
        <f>IF(N1146="základní",J1146,0)</f>
        <v>0</v>
      </c>
      <c r="BF1146" s="219">
        <f>IF(N1146="snížená",J1146,0)</f>
        <v>0</v>
      </c>
      <c r="BG1146" s="219">
        <f>IF(N1146="zákl. přenesená",J1146,0)</f>
        <v>0</v>
      </c>
      <c r="BH1146" s="219">
        <f>IF(N1146="sníž. přenesená",J1146,0)</f>
        <v>0</v>
      </c>
      <c r="BI1146" s="219">
        <f>IF(N1146="nulová",J1146,0)</f>
        <v>0</v>
      </c>
      <c r="BJ1146" s="20" t="s">
        <v>83</v>
      </c>
      <c r="BK1146" s="219">
        <f>ROUND(I1146*H1146,2)</f>
        <v>0</v>
      </c>
      <c r="BL1146" s="20" t="s">
        <v>266</v>
      </c>
      <c r="BM1146" s="218" t="s">
        <v>1343</v>
      </c>
    </row>
    <row r="1147" s="2" customFormat="1">
      <c r="A1147" s="41"/>
      <c r="B1147" s="42"/>
      <c r="C1147" s="43"/>
      <c r="D1147" s="220" t="s">
        <v>155</v>
      </c>
      <c r="E1147" s="43"/>
      <c r="F1147" s="221" t="s">
        <v>1344</v>
      </c>
      <c r="G1147" s="43"/>
      <c r="H1147" s="43"/>
      <c r="I1147" s="222"/>
      <c r="J1147" s="43"/>
      <c r="K1147" s="43"/>
      <c r="L1147" s="47"/>
      <c r="M1147" s="223"/>
      <c r="N1147" s="224"/>
      <c r="O1147" s="87"/>
      <c r="P1147" s="87"/>
      <c r="Q1147" s="87"/>
      <c r="R1147" s="87"/>
      <c r="S1147" s="87"/>
      <c r="T1147" s="88"/>
      <c r="U1147" s="41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T1147" s="20" t="s">
        <v>155</v>
      </c>
      <c r="AU1147" s="20" t="s">
        <v>85</v>
      </c>
    </row>
    <row r="1148" s="2" customFormat="1">
      <c r="A1148" s="41"/>
      <c r="B1148" s="42"/>
      <c r="C1148" s="43"/>
      <c r="D1148" s="227" t="s">
        <v>244</v>
      </c>
      <c r="E1148" s="43"/>
      <c r="F1148" s="279" t="s">
        <v>1345</v>
      </c>
      <c r="G1148" s="43"/>
      <c r="H1148" s="43"/>
      <c r="I1148" s="222"/>
      <c r="J1148" s="43"/>
      <c r="K1148" s="43"/>
      <c r="L1148" s="47"/>
      <c r="M1148" s="223"/>
      <c r="N1148" s="224"/>
      <c r="O1148" s="87"/>
      <c r="P1148" s="87"/>
      <c r="Q1148" s="87"/>
      <c r="R1148" s="87"/>
      <c r="S1148" s="87"/>
      <c r="T1148" s="88"/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T1148" s="20" t="s">
        <v>244</v>
      </c>
      <c r="AU1148" s="20" t="s">
        <v>85</v>
      </c>
    </row>
    <row r="1149" s="2" customFormat="1" ht="33" customHeight="1">
      <c r="A1149" s="41"/>
      <c r="B1149" s="42"/>
      <c r="C1149" s="207" t="s">
        <v>1346</v>
      </c>
      <c r="D1149" s="207" t="s">
        <v>148</v>
      </c>
      <c r="E1149" s="208" t="s">
        <v>1347</v>
      </c>
      <c r="F1149" s="209" t="s">
        <v>1348</v>
      </c>
      <c r="G1149" s="210" t="s">
        <v>241</v>
      </c>
      <c r="H1149" s="211">
        <v>2</v>
      </c>
      <c r="I1149" s="212"/>
      <c r="J1149" s="213">
        <f>ROUND(I1149*H1149,2)</f>
        <v>0</v>
      </c>
      <c r="K1149" s="209" t="s">
        <v>152</v>
      </c>
      <c r="L1149" s="47"/>
      <c r="M1149" s="214" t="s">
        <v>19</v>
      </c>
      <c r="N1149" s="215" t="s">
        <v>46</v>
      </c>
      <c r="O1149" s="87"/>
      <c r="P1149" s="216">
        <f>O1149*H1149</f>
        <v>0</v>
      </c>
      <c r="Q1149" s="216">
        <v>0.0028800000000000002</v>
      </c>
      <c r="R1149" s="216">
        <f>Q1149*H1149</f>
        <v>0.0057600000000000004</v>
      </c>
      <c r="S1149" s="216">
        <v>0</v>
      </c>
      <c r="T1149" s="217">
        <f>S1149*H1149</f>
        <v>0</v>
      </c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R1149" s="218" t="s">
        <v>266</v>
      </c>
      <c r="AT1149" s="218" t="s">
        <v>148</v>
      </c>
      <c r="AU1149" s="218" t="s">
        <v>85</v>
      </c>
      <c r="AY1149" s="20" t="s">
        <v>146</v>
      </c>
      <c r="BE1149" s="219">
        <f>IF(N1149="základní",J1149,0)</f>
        <v>0</v>
      </c>
      <c r="BF1149" s="219">
        <f>IF(N1149="snížená",J1149,0)</f>
        <v>0</v>
      </c>
      <c r="BG1149" s="219">
        <f>IF(N1149="zákl. přenesená",J1149,0)</f>
        <v>0</v>
      </c>
      <c r="BH1149" s="219">
        <f>IF(N1149="sníž. přenesená",J1149,0)</f>
        <v>0</v>
      </c>
      <c r="BI1149" s="219">
        <f>IF(N1149="nulová",J1149,0)</f>
        <v>0</v>
      </c>
      <c r="BJ1149" s="20" t="s">
        <v>83</v>
      </c>
      <c r="BK1149" s="219">
        <f>ROUND(I1149*H1149,2)</f>
        <v>0</v>
      </c>
      <c r="BL1149" s="20" t="s">
        <v>266</v>
      </c>
      <c r="BM1149" s="218" t="s">
        <v>1349</v>
      </c>
    </row>
    <row r="1150" s="2" customFormat="1">
      <c r="A1150" s="41"/>
      <c r="B1150" s="42"/>
      <c r="C1150" s="43"/>
      <c r="D1150" s="220" t="s">
        <v>155</v>
      </c>
      <c r="E1150" s="43"/>
      <c r="F1150" s="221" t="s">
        <v>1350</v>
      </c>
      <c r="G1150" s="43"/>
      <c r="H1150" s="43"/>
      <c r="I1150" s="222"/>
      <c r="J1150" s="43"/>
      <c r="K1150" s="43"/>
      <c r="L1150" s="47"/>
      <c r="M1150" s="223"/>
      <c r="N1150" s="224"/>
      <c r="O1150" s="87"/>
      <c r="P1150" s="87"/>
      <c r="Q1150" s="87"/>
      <c r="R1150" s="87"/>
      <c r="S1150" s="87"/>
      <c r="T1150" s="88"/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T1150" s="20" t="s">
        <v>155</v>
      </c>
      <c r="AU1150" s="20" t="s">
        <v>85</v>
      </c>
    </row>
    <row r="1151" s="13" customFormat="1">
      <c r="A1151" s="13"/>
      <c r="B1151" s="225"/>
      <c r="C1151" s="226"/>
      <c r="D1151" s="227" t="s">
        <v>157</v>
      </c>
      <c r="E1151" s="228" t="s">
        <v>19</v>
      </c>
      <c r="F1151" s="229" t="s">
        <v>246</v>
      </c>
      <c r="G1151" s="226"/>
      <c r="H1151" s="228" t="s">
        <v>19</v>
      </c>
      <c r="I1151" s="230"/>
      <c r="J1151" s="226"/>
      <c r="K1151" s="226"/>
      <c r="L1151" s="231"/>
      <c r="M1151" s="232"/>
      <c r="N1151" s="233"/>
      <c r="O1151" s="233"/>
      <c r="P1151" s="233"/>
      <c r="Q1151" s="233"/>
      <c r="R1151" s="233"/>
      <c r="S1151" s="233"/>
      <c r="T1151" s="234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5" t="s">
        <v>157</v>
      </c>
      <c r="AU1151" s="235" t="s">
        <v>85</v>
      </c>
      <c r="AV1151" s="13" t="s">
        <v>83</v>
      </c>
      <c r="AW1151" s="13" t="s">
        <v>37</v>
      </c>
      <c r="AX1151" s="13" t="s">
        <v>75</v>
      </c>
      <c r="AY1151" s="235" t="s">
        <v>146</v>
      </c>
    </row>
    <row r="1152" s="14" customFormat="1">
      <c r="A1152" s="14"/>
      <c r="B1152" s="236"/>
      <c r="C1152" s="237"/>
      <c r="D1152" s="227" t="s">
        <v>157</v>
      </c>
      <c r="E1152" s="238" t="s">
        <v>19</v>
      </c>
      <c r="F1152" s="239" t="s">
        <v>85</v>
      </c>
      <c r="G1152" s="237"/>
      <c r="H1152" s="240">
        <v>2</v>
      </c>
      <c r="I1152" s="241"/>
      <c r="J1152" s="237"/>
      <c r="K1152" s="237"/>
      <c r="L1152" s="242"/>
      <c r="M1152" s="243"/>
      <c r="N1152" s="244"/>
      <c r="O1152" s="244"/>
      <c r="P1152" s="244"/>
      <c r="Q1152" s="244"/>
      <c r="R1152" s="244"/>
      <c r="S1152" s="244"/>
      <c r="T1152" s="245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46" t="s">
        <v>157</v>
      </c>
      <c r="AU1152" s="246" t="s">
        <v>85</v>
      </c>
      <c r="AV1152" s="14" t="s">
        <v>85</v>
      </c>
      <c r="AW1152" s="14" t="s">
        <v>37</v>
      </c>
      <c r="AX1152" s="14" t="s">
        <v>75</v>
      </c>
      <c r="AY1152" s="246" t="s">
        <v>146</v>
      </c>
    </row>
    <row r="1153" s="16" customFormat="1">
      <c r="A1153" s="16"/>
      <c r="B1153" s="258"/>
      <c r="C1153" s="259"/>
      <c r="D1153" s="227" t="s">
        <v>157</v>
      </c>
      <c r="E1153" s="260" t="s">
        <v>19</v>
      </c>
      <c r="F1153" s="261" t="s">
        <v>167</v>
      </c>
      <c r="G1153" s="259"/>
      <c r="H1153" s="262">
        <v>2</v>
      </c>
      <c r="I1153" s="263"/>
      <c r="J1153" s="259"/>
      <c r="K1153" s="259"/>
      <c r="L1153" s="264"/>
      <c r="M1153" s="265"/>
      <c r="N1153" s="266"/>
      <c r="O1153" s="266"/>
      <c r="P1153" s="266"/>
      <c r="Q1153" s="266"/>
      <c r="R1153" s="266"/>
      <c r="S1153" s="266"/>
      <c r="T1153" s="267"/>
      <c r="U1153" s="16"/>
      <c r="V1153" s="16"/>
      <c r="W1153" s="16"/>
      <c r="X1153" s="16"/>
      <c r="Y1153" s="16"/>
      <c r="Z1153" s="16"/>
      <c r="AA1153" s="16"/>
      <c r="AB1153" s="16"/>
      <c r="AC1153" s="16"/>
      <c r="AD1153" s="16"/>
      <c r="AE1153" s="16"/>
      <c r="AT1153" s="268" t="s">
        <v>157</v>
      </c>
      <c r="AU1153" s="268" t="s">
        <v>85</v>
      </c>
      <c r="AV1153" s="16" t="s">
        <v>153</v>
      </c>
      <c r="AW1153" s="16" t="s">
        <v>37</v>
      </c>
      <c r="AX1153" s="16" t="s">
        <v>83</v>
      </c>
      <c r="AY1153" s="268" t="s">
        <v>146</v>
      </c>
    </row>
    <row r="1154" s="2" customFormat="1" ht="16.5" customHeight="1">
      <c r="A1154" s="41"/>
      <c r="B1154" s="42"/>
      <c r="C1154" s="207" t="s">
        <v>1351</v>
      </c>
      <c r="D1154" s="207" t="s">
        <v>148</v>
      </c>
      <c r="E1154" s="208" t="s">
        <v>1352</v>
      </c>
      <c r="F1154" s="209" t="s">
        <v>1353</v>
      </c>
      <c r="G1154" s="210" t="s">
        <v>241</v>
      </c>
      <c r="H1154" s="211">
        <v>1</v>
      </c>
      <c r="I1154" s="212"/>
      <c r="J1154" s="213">
        <f>ROUND(I1154*H1154,2)</f>
        <v>0</v>
      </c>
      <c r="K1154" s="209" t="s">
        <v>152</v>
      </c>
      <c r="L1154" s="47"/>
      <c r="M1154" s="214" t="s">
        <v>19</v>
      </c>
      <c r="N1154" s="215" t="s">
        <v>46</v>
      </c>
      <c r="O1154" s="87"/>
      <c r="P1154" s="216">
        <f>O1154*H1154</f>
        <v>0</v>
      </c>
      <c r="Q1154" s="216">
        <v>0.00122</v>
      </c>
      <c r="R1154" s="216">
        <f>Q1154*H1154</f>
        <v>0.00122</v>
      </c>
      <c r="S1154" s="216">
        <v>0</v>
      </c>
      <c r="T1154" s="217">
        <f>S1154*H1154</f>
        <v>0</v>
      </c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R1154" s="218" t="s">
        <v>266</v>
      </c>
      <c r="AT1154" s="218" t="s">
        <v>148</v>
      </c>
      <c r="AU1154" s="218" t="s">
        <v>85</v>
      </c>
      <c r="AY1154" s="20" t="s">
        <v>146</v>
      </c>
      <c r="BE1154" s="219">
        <f>IF(N1154="základní",J1154,0)</f>
        <v>0</v>
      </c>
      <c r="BF1154" s="219">
        <f>IF(N1154="snížená",J1154,0)</f>
        <v>0</v>
      </c>
      <c r="BG1154" s="219">
        <f>IF(N1154="zákl. přenesená",J1154,0)</f>
        <v>0</v>
      </c>
      <c r="BH1154" s="219">
        <f>IF(N1154="sníž. přenesená",J1154,0)</f>
        <v>0</v>
      </c>
      <c r="BI1154" s="219">
        <f>IF(N1154="nulová",J1154,0)</f>
        <v>0</v>
      </c>
      <c r="BJ1154" s="20" t="s">
        <v>83</v>
      </c>
      <c r="BK1154" s="219">
        <f>ROUND(I1154*H1154,2)</f>
        <v>0</v>
      </c>
      <c r="BL1154" s="20" t="s">
        <v>266</v>
      </c>
      <c r="BM1154" s="218" t="s">
        <v>1354</v>
      </c>
    </row>
    <row r="1155" s="2" customFormat="1">
      <c r="A1155" s="41"/>
      <c r="B1155" s="42"/>
      <c r="C1155" s="43"/>
      <c r="D1155" s="220" t="s">
        <v>155</v>
      </c>
      <c r="E1155" s="43"/>
      <c r="F1155" s="221" t="s">
        <v>1355</v>
      </c>
      <c r="G1155" s="43"/>
      <c r="H1155" s="43"/>
      <c r="I1155" s="222"/>
      <c r="J1155" s="43"/>
      <c r="K1155" s="43"/>
      <c r="L1155" s="47"/>
      <c r="M1155" s="223"/>
      <c r="N1155" s="224"/>
      <c r="O1155" s="87"/>
      <c r="P1155" s="87"/>
      <c r="Q1155" s="87"/>
      <c r="R1155" s="87"/>
      <c r="S1155" s="87"/>
      <c r="T1155" s="88"/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T1155" s="20" t="s">
        <v>155</v>
      </c>
      <c r="AU1155" s="20" t="s">
        <v>85</v>
      </c>
    </row>
    <row r="1156" s="13" customFormat="1">
      <c r="A1156" s="13"/>
      <c r="B1156" s="225"/>
      <c r="C1156" s="226"/>
      <c r="D1156" s="227" t="s">
        <v>157</v>
      </c>
      <c r="E1156" s="228" t="s">
        <v>19</v>
      </c>
      <c r="F1156" s="229" t="s">
        <v>246</v>
      </c>
      <c r="G1156" s="226"/>
      <c r="H1156" s="228" t="s">
        <v>19</v>
      </c>
      <c r="I1156" s="230"/>
      <c r="J1156" s="226"/>
      <c r="K1156" s="226"/>
      <c r="L1156" s="231"/>
      <c r="M1156" s="232"/>
      <c r="N1156" s="233"/>
      <c r="O1156" s="233"/>
      <c r="P1156" s="233"/>
      <c r="Q1156" s="233"/>
      <c r="R1156" s="233"/>
      <c r="S1156" s="233"/>
      <c r="T1156" s="23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5" t="s">
        <v>157</v>
      </c>
      <c r="AU1156" s="235" t="s">
        <v>85</v>
      </c>
      <c r="AV1156" s="13" t="s">
        <v>83</v>
      </c>
      <c r="AW1156" s="13" t="s">
        <v>37</v>
      </c>
      <c r="AX1156" s="13" t="s">
        <v>75</v>
      </c>
      <c r="AY1156" s="235" t="s">
        <v>146</v>
      </c>
    </row>
    <row r="1157" s="14" customFormat="1">
      <c r="A1157" s="14"/>
      <c r="B1157" s="236"/>
      <c r="C1157" s="237"/>
      <c r="D1157" s="227" t="s">
        <v>157</v>
      </c>
      <c r="E1157" s="238" t="s">
        <v>19</v>
      </c>
      <c r="F1157" s="239" t="s">
        <v>83</v>
      </c>
      <c r="G1157" s="237"/>
      <c r="H1157" s="240">
        <v>1</v>
      </c>
      <c r="I1157" s="241"/>
      <c r="J1157" s="237"/>
      <c r="K1157" s="237"/>
      <c r="L1157" s="242"/>
      <c r="M1157" s="243"/>
      <c r="N1157" s="244"/>
      <c r="O1157" s="244"/>
      <c r="P1157" s="244"/>
      <c r="Q1157" s="244"/>
      <c r="R1157" s="244"/>
      <c r="S1157" s="244"/>
      <c r="T1157" s="245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6" t="s">
        <v>157</v>
      </c>
      <c r="AU1157" s="246" t="s">
        <v>85</v>
      </c>
      <c r="AV1157" s="14" t="s">
        <v>85</v>
      </c>
      <c r="AW1157" s="14" t="s">
        <v>37</v>
      </c>
      <c r="AX1157" s="14" t="s">
        <v>75</v>
      </c>
      <c r="AY1157" s="246" t="s">
        <v>146</v>
      </c>
    </row>
    <row r="1158" s="16" customFormat="1">
      <c r="A1158" s="16"/>
      <c r="B1158" s="258"/>
      <c r="C1158" s="259"/>
      <c r="D1158" s="227" t="s">
        <v>157</v>
      </c>
      <c r="E1158" s="260" t="s">
        <v>19</v>
      </c>
      <c r="F1158" s="261" t="s">
        <v>167</v>
      </c>
      <c r="G1158" s="259"/>
      <c r="H1158" s="262">
        <v>1</v>
      </c>
      <c r="I1158" s="263"/>
      <c r="J1158" s="259"/>
      <c r="K1158" s="259"/>
      <c r="L1158" s="264"/>
      <c r="M1158" s="265"/>
      <c r="N1158" s="266"/>
      <c r="O1158" s="266"/>
      <c r="P1158" s="266"/>
      <c r="Q1158" s="266"/>
      <c r="R1158" s="266"/>
      <c r="S1158" s="266"/>
      <c r="T1158" s="267"/>
      <c r="U1158" s="16"/>
      <c r="V1158" s="16"/>
      <c r="W1158" s="16"/>
      <c r="X1158" s="16"/>
      <c r="Y1158" s="16"/>
      <c r="Z1158" s="16"/>
      <c r="AA1158" s="16"/>
      <c r="AB1158" s="16"/>
      <c r="AC1158" s="16"/>
      <c r="AD1158" s="16"/>
      <c r="AE1158" s="16"/>
      <c r="AT1158" s="268" t="s">
        <v>157</v>
      </c>
      <c r="AU1158" s="268" t="s">
        <v>85</v>
      </c>
      <c r="AV1158" s="16" t="s">
        <v>153</v>
      </c>
      <c r="AW1158" s="16" t="s">
        <v>37</v>
      </c>
      <c r="AX1158" s="16" t="s">
        <v>83</v>
      </c>
      <c r="AY1158" s="268" t="s">
        <v>146</v>
      </c>
    </row>
    <row r="1159" s="2" customFormat="1" ht="24.15" customHeight="1">
      <c r="A1159" s="41"/>
      <c r="B1159" s="42"/>
      <c r="C1159" s="207" t="s">
        <v>1356</v>
      </c>
      <c r="D1159" s="207" t="s">
        <v>148</v>
      </c>
      <c r="E1159" s="208" t="s">
        <v>1357</v>
      </c>
      <c r="F1159" s="209" t="s">
        <v>1358</v>
      </c>
      <c r="G1159" s="210" t="s">
        <v>716</v>
      </c>
      <c r="H1159" s="280"/>
      <c r="I1159" s="212"/>
      <c r="J1159" s="213">
        <f>ROUND(I1159*H1159,2)</f>
        <v>0</v>
      </c>
      <c r="K1159" s="209" t="s">
        <v>152</v>
      </c>
      <c r="L1159" s="47"/>
      <c r="M1159" s="214" t="s">
        <v>19</v>
      </c>
      <c r="N1159" s="215" t="s">
        <v>46</v>
      </c>
      <c r="O1159" s="87"/>
      <c r="P1159" s="216">
        <f>O1159*H1159</f>
        <v>0</v>
      </c>
      <c r="Q1159" s="216">
        <v>0</v>
      </c>
      <c r="R1159" s="216">
        <f>Q1159*H1159</f>
        <v>0</v>
      </c>
      <c r="S1159" s="216">
        <v>0</v>
      </c>
      <c r="T1159" s="217">
        <f>S1159*H1159</f>
        <v>0</v>
      </c>
      <c r="U1159" s="41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R1159" s="218" t="s">
        <v>266</v>
      </c>
      <c r="AT1159" s="218" t="s">
        <v>148</v>
      </c>
      <c r="AU1159" s="218" t="s">
        <v>85</v>
      </c>
      <c r="AY1159" s="20" t="s">
        <v>146</v>
      </c>
      <c r="BE1159" s="219">
        <f>IF(N1159="základní",J1159,0)</f>
        <v>0</v>
      </c>
      <c r="BF1159" s="219">
        <f>IF(N1159="snížená",J1159,0)</f>
        <v>0</v>
      </c>
      <c r="BG1159" s="219">
        <f>IF(N1159="zákl. přenesená",J1159,0)</f>
        <v>0</v>
      </c>
      <c r="BH1159" s="219">
        <f>IF(N1159="sníž. přenesená",J1159,0)</f>
        <v>0</v>
      </c>
      <c r="BI1159" s="219">
        <f>IF(N1159="nulová",J1159,0)</f>
        <v>0</v>
      </c>
      <c r="BJ1159" s="20" t="s">
        <v>83</v>
      </c>
      <c r="BK1159" s="219">
        <f>ROUND(I1159*H1159,2)</f>
        <v>0</v>
      </c>
      <c r="BL1159" s="20" t="s">
        <v>266</v>
      </c>
      <c r="BM1159" s="218" t="s">
        <v>1359</v>
      </c>
    </row>
    <row r="1160" s="2" customFormat="1">
      <c r="A1160" s="41"/>
      <c r="B1160" s="42"/>
      <c r="C1160" s="43"/>
      <c r="D1160" s="220" t="s">
        <v>155</v>
      </c>
      <c r="E1160" s="43"/>
      <c r="F1160" s="221" t="s">
        <v>1360</v>
      </c>
      <c r="G1160" s="43"/>
      <c r="H1160" s="43"/>
      <c r="I1160" s="222"/>
      <c r="J1160" s="43"/>
      <c r="K1160" s="43"/>
      <c r="L1160" s="47"/>
      <c r="M1160" s="223"/>
      <c r="N1160" s="224"/>
      <c r="O1160" s="87"/>
      <c r="P1160" s="87"/>
      <c r="Q1160" s="87"/>
      <c r="R1160" s="87"/>
      <c r="S1160" s="87"/>
      <c r="T1160" s="88"/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T1160" s="20" t="s">
        <v>155</v>
      </c>
      <c r="AU1160" s="20" t="s">
        <v>85</v>
      </c>
    </row>
    <row r="1161" s="12" customFormat="1" ht="22.8" customHeight="1">
      <c r="A1161" s="12"/>
      <c r="B1161" s="191"/>
      <c r="C1161" s="192"/>
      <c r="D1161" s="193" t="s">
        <v>74</v>
      </c>
      <c r="E1161" s="205" t="s">
        <v>1361</v>
      </c>
      <c r="F1161" s="205" t="s">
        <v>1362</v>
      </c>
      <c r="G1161" s="192"/>
      <c r="H1161" s="192"/>
      <c r="I1161" s="195"/>
      <c r="J1161" s="206">
        <f>BK1161</f>
        <v>0</v>
      </c>
      <c r="K1161" s="192"/>
      <c r="L1161" s="197"/>
      <c r="M1161" s="198"/>
      <c r="N1161" s="199"/>
      <c r="O1161" s="199"/>
      <c r="P1161" s="200">
        <f>SUM(P1162:P1198)</f>
        <v>0</v>
      </c>
      <c r="Q1161" s="199"/>
      <c r="R1161" s="200">
        <f>SUM(R1162:R1198)</f>
        <v>0.14527999999999999</v>
      </c>
      <c r="S1161" s="199"/>
      <c r="T1161" s="201">
        <f>SUM(T1162:T1198)</f>
        <v>0.85119999999999996</v>
      </c>
      <c r="U1161" s="12"/>
      <c r="V1161" s="12"/>
      <c r="W1161" s="12"/>
      <c r="X1161" s="12"/>
      <c r="Y1161" s="12"/>
      <c r="Z1161" s="12"/>
      <c r="AA1161" s="12"/>
      <c r="AB1161" s="12"/>
      <c r="AC1161" s="12"/>
      <c r="AD1161" s="12"/>
      <c r="AE1161" s="12"/>
      <c r="AR1161" s="202" t="s">
        <v>85</v>
      </c>
      <c r="AT1161" s="203" t="s">
        <v>74</v>
      </c>
      <c r="AU1161" s="203" t="s">
        <v>83</v>
      </c>
      <c r="AY1161" s="202" t="s">
        <v>146</v>
      </c>
      <c r="BK1161" s="204">
        <f>SUM(BK1162:BK1198)</f>
        <v>0</v>
      </c>
    </row>
    <row r="1162" s="2" customFormat="1" ht="16.5" customHeight="1">
      <c r="A1162" s="41"/>
      <c r="B1162" s="42"/>
      <c r="C1162" s="207" t="s">
        <v>1363</v>
      </c>
      <c r="D1162" s="207" t="s">
        <v>148</v>
      </c>
      <c r="E1162" s="208" t="s">
        <v>1364</v>
      </c>
      <c r="F1162" s="209" t="s">
        <v>1365</v>
      </c>
      <c r="G1162" s="210" t="s">
        <v>318</v>
      </c>
      <c r="H1162" s="211">
        <v>160</v>
      </c>
      <c r="I1162" s="212"/>
      <c r="J1162" s="213">
        <f>ROUND(I1162*H1162,2)</f>
        <v>0</v>
      </c>
      <c r="K1162" s="209" t="s">
        <v>152</v>
      </c>
      <c r="L1162" s="47"/>
      <c r="M1162" s="214" t="s">
        <v>19</v>
      </c>
      <c r="N1162" s="215" t="s">
        <v>46</v>
      </c>
      <c r="O1162" s="87"/>
      <c r="P1162" s="216">
        <f>O1162*H1162</f>
        <v>0</v>
      </c>
      <c r="Q1162" s="216">
        <v>5.0000000000000002E-05</v>
      </c>
      <c r="R1162" s="216">
        <f>Q1162*H1162</f>
        <v>0.0080000000000000002</v>
      </c>
      <c r="S1162" s="216">
        <v>0.0053200000000000001</v>
      </c>
      <c r="T1162" s="217">
        <f>S1162*H1162</f>
        <v>0.85119999999999996</v>
      </c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R1162" s="218" t="s">
        <v>266</v>
      </c>
      <c r="AT1162" s="218" t="s">
        <v>148</v>
      </c>
      <c r="AU1162" s="218" t="s">
        <v>85</v>
      </c>
      <c r="AY1162" s="20" t="s">
        <v>146</v>
      </c>
      <c r="BE1162" s="219">
        <f>IF(N1162="základní",J1162,0)</f>
        <v>0</v>
      </c>
      <c r="BF1162" s="219">
        <f>IF(N1162="snížená",J1162,0)</f>
        <v>0</v>
      </c>
      <c r="BG1162" s="219">
        <f>IF(N1162="zákl. přenesená",J1162,0)</f>
        <v>0</v>
      </c>
      <c r="BH1162" s="219">
        <f>IF(N1162="sníž. přenesená",J1162,0)</f>
        <v>0</v>
      </c>
      <c r="BI1162" s="219">
        <f>IF(N1162="nulová",J1162,0)</f>
        <v>0</v>
      </c>
      <c r="BJ1162" s="20" t="s">
        <v>83</v>
      </c>
      <c r="BK1162" s="219">
        <f>ROUND(I1162*H1162,2)</f>
        <v>0</v>
      </c>
      <c r="BL1162" s="20" t="s">
        <v>266</v>
      </c>
      <c r="BM1162" s="218" t="s">
        <v>1366</v>
      </c>
    </row>
    <row r="1163" s="2" customFormat="1">
      <c r="A1163" s="41"/>
      <c r="B1163" s="42"/>
      <c r="C1163" s="43"/>
      <c r="D1163" s="220" t="s">
        <v>155</v>
      </c>
      <c r="E1163" s="43"/>
      <c r="F1163" s="221" t="s">
        <v>1367</v>
      </c>
      <c r="G1163" s="43"/>
      <c r="H1163" s="43"/>
      <c r="I1163" s="222"/>
      <c r="J1163" s="43"/>
      <c r="K1163" s="43"/>
      <c r="L1163" s="47"/>
      <c r="M1163" s="223"/>
      <c r="N1163" s="224"/>
      <c r="O1163" s="87"/>
      <c r="P1163" s="87"/>
      <c r="Q1163" s="87"/>
      <c r="R1163" s="87"/>
      <c r="S1163" s="87"/>
      <c r="T1163" s="88"/>
      <c r="U1163" s="41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T1163" s="20" t="s">
        <v>155</v>
      </c>
      <c r="AU1163" s="20" t="s">
        <v>85</v>
      </c>
    </row>
    <row r="1164" s="2" customFormat="1" ht="16.5" customHeight="1">
      <c r="A1164" s="41"/>
      <c r="B1164" s="42"/>
      <c r="C1164" s="207" t="s">
        <v>1368</v>
      </c>
      <c r="D1164" s="207" t="s">
        <v>148</v>
      </c>
      <c r="E1164" s="208" t="s">
        <v>1369</v>
      </c>
      <c r="F1164" s="209" t="s">
        <v>1370</v>
      </c>
      <c r="G1164" s="210" t="s">
        <v>318</v>
      </c>
      <c r="H1164" s="211">
        <v>80</v>
      </c>
      <c r="I1164" s="212"/>
      <c r="J1164" s="213">
        <f>ROUND(I1164*H1164,2)</f>
        <v>0</v>
      </c>
      <c r="K1164" s="209" t="s">
        <v>152</v>
      </c>
      <c r="L1164" s="47"/>
      <c r="M1164" s="214" t="s">
        <v>19</v>
      </c>
      <c r="N1164" s="215" t="s">
        <v>46</v>
      </c>
      <c r="O1164" s="87"/>
      <c r="P1164" s="216">
        <f>O1164*H1164</f>
        <v>0</v>
      </c>
      <c r="Q1164" s="216">
        <v>0.00046999999999999999</v>
      </c>
      <c r="R1164" s="216">
        <f>Q1164*H1164</f>
        <v>0.037600000000000001</v>
      </c>
      <c r="S1164" s="216">
        <v>0</v>
      </c>
      <c r="T1164" s="217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18" t="s">
        <v>266</v>
      </c>
      <c r="AT1164" s="218" t="s">
        <v>148</v>
      </c>
      <c r="AU1164" s="218" t="s">
        <v>85</v>
      </c>
      <c r="AY1164" s="20" t="s">
        <v>146</v>
      </c>
      <c r="BE1164" s="219">
        <f>IF(N1164="základní",J1164,0)</f>
        <v>0</v>
      </c>
      <c r="BF1164" s="219">
        <f>IF(N1164="snížená",J1164,0)</f>
        <v>0</v>
      </c>
      <c r="BG1164" s="219">
        <f>IF(N1164="zákl. přenesená",J1164,0)</f>
        <v>0</v>
      </c>
      <c r="BH1164" s="219">
        <f>IF(N1164="sníž. přenesená",J1164,0)</f>
        <v>0</v>
      </c>
      <c r="BI1164" s="219">
        <f>IF(N1164="nulová",J1164,0)</f>
        <v>0</v>
      </c>
      <c r="BJ1164" s="20" t="s">
        <v>83</v>
      </c>
      <c r="BK1164" s="219">
        <f>ROUND(I1164*H1164,2)</f>
        <v>0</v>
      </c>
      <c r="BL1164" s="20" t="s">
        <v>266</v>
      </c>
      <c r="BM1164" s="218" t="s">
        <v>1371</v>
      </c>
    </row>
    <row r="1165" s="2" customFormat="1">
      <c r="A1165" s="41"/>
      <c r="B1165" s="42"/>
      <c r="C1165" s="43"/>
      <c r="D1165" s="220" t="s">
        <v>155</v>
      </c>
      <c r="E1165" s="43"/>
      <c r="F1165" s="221" t="s">
        <v>1372</v>
      </c>
      <c r="G1165" s="43"/>
      <c r="H1165" s="43"/>
      <c r="I1165" s="222"/>
      <c r="J1165" s="43"/>
      <c r="K1165" s="43"/>
      <c r="L1165" s="47"/>
      <c r="M1165" s="223"/>
      <c r="N1165" s="224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155</v>
      </c>
      <c r="AU1165" s="20" t="s">
        <v>85</v>
      </c>
    </row>
    <row r="1166" s="13" customFormat="1">
      <c r="A1166" s="13"/>
      <c r="B1166" s="225"/>
      <c r="C1166" s="226"/>
      <c r="D1166" s="227" t="s">
        <v>157</v>
      </c>
      <c r="E1166" s="228" t="s">
        <v>19</v>
      </c>
      <c r="F1166" s="229" t="s">
        <v>1373</v>
      </c>
      <c r="G1166" s="226"/>
      <c r="H1166" s="228" t="s">
        <v>19</v>
      </c>
      <c r="I1166" s="230"/>
      <c r="J1166" s="226"/>
      <c r="K1166" s="226"/>
      <c r="L1166" s="231"/>
      <c r="M1166" s="232"/>
      <c r="N1166" s="233"/>
      <c r="O1166" s="233"/>
      <c r="P1166" s="233"/>
      <c r="Q1166" s="233"/>
      <c r="R1166" s="233"/>
      <c r="S1166" s="233"/>
      <c r="T1166" s="23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5" t="s">
        <v>157</v>
      </c>
      <c r="AU1166" s="235" t="s">
        <v>85</v>
      </c>
      <c r="AV1166" s="13" t="s">
        <v>83</v>
      </c>
      <c r="AW1166" s="13" t="s">
        <v>37</v>
      </c>
      <c r="AX1166" s="13" t="s">
        <v>75</v>
      </c>
      <c r="AY1166" s="235" t="s">
        <v>146</v>
      </c>
    </row>
    <row r="1167" s="14" customFormat="1">
      <c r="A1167" s="14"/>
      <c r="B1167" s="236"/>
      <c r="C1167" s="237"/>
      <c r="D1167" s="227" t="s">
        <v>157</v>
      </c>
      <c r="E1167" s="238" t="s">
        <v>19</v>
      </c>
      <c r="F1167" s="239" t="s">
        <v>427</v>
      </c>
      <c r="G1167" s="237"/>
      <c r="H1167" s="240">
        <v>80</v>
      </c>
      <c r="I1167" s="241"/>
      <c r="J1167" s="237"/>
      <c r="K1167" s="237"/>
      <c r="L1167" s="242"/>
      <c r="M1167" s="243"/>
      <c r="N1167" s="244"/>
      <c r="O1167" s="244"/>
      <c r="P1167" s="244"/>
      <c r="Q1167" s="244"/>
      <c r="R1167" s="244"/>
      <c r="S1167" s="244"/>
      <c r="T1167" s="245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6" t="s">
        <v>157</v>
      </c>
      <c r="AU1167" s="246" t="s">
        <v>85</v>
      </c>
      <c r="AV1167" s="14" t="s">
        <v>85</v>
      </c>
      <c r="AW1167" s="14" t="s">
        <v>37</v>
      </c>
      <c r="AX1167" s="14" t="s">
        <v>75</v>
      </c>
      <c r="AY1167" s="246" t="s">
        <v>146</v>
      </c>
    </row>
    <row r="1168" s="16" customFormat="1">
      <c r="A1168" s="16"/>
      <c r="B1168" s="258"/>
      <c r="C1168" s="259"/>
      <c r="D1168" s="227" t="s">
        <v>157</v>
      </c>
      <c r="E1168" s="260" t="s">
        <v>19</v>
      </c>
      <c r="F1168" s="261" t="s">
        <v>167</v>
      </c>
      <c r="G1168" s="259"/>
      <c r="H1168" s="262">
        <v>80</v>
      </c>
      <c r="I1168" s="263"/>
      <c r="J1168" s="259"/>
      <c r="K1168" s="259"/>
      <c r="L1168" s="264"/>
      <c r="M1168" s="265"/>
      <c r="N1168" s="266"/>
      <c r="O1168" s="266"/>
      <c r="P1168" s="266"/>
      <c r="Q1168" s="266"/>
      <c r="R1168" s="266"/>
      <c r="S1168" s="266"/>
      <c r="T1168" s="267"/>
      <c r="U1168" s="16"/>
      <c r="V1168" s="16"/>
      <c r="W1168" s="16"/>
      <c r="X1168" s="16"/>
      <c r="Y1168" s="16"/>
      <c r="Z1168" s="16"/>
      <c r="AA1168" s="16"/>
      <c r="AB1168" s="16"/>
      <c r="AC1168" s="16"/>
      <c r="AD1168" s="16"/>
      <c r="AE1168" s="16"/>
      <c r="AT1168" s="268" t="s">
        <v>157</v>
      </c>
      <c r="AU1168" s="268" t="s">
        <v>85</v>
      </c>
      <c r="AV1168" s="16" t="s">
        <v>153</v>
      </c>
      <c r="AW1168" s="16" t="s">
        <v>37</v>
      </c>
      <c r="AX1168" s="16" t="s">
        <v>83</v>
      </c>
      <c r="AY1168" s="268" t="s">
        <v>146</v>
      </c>
    </row>
    <row r="1169" s="2" customFormat="1" ht="16.5" customHeight="1">
      <c r="A1169" s="41"/>
      <c r="B1169" s="42"/>
      <c r="C1169" s="207" t="s">
        <v>1374</v>
      </c>
      <c r="D1169" s="207" t="s">
        <v>148</v>
      </c>
      <c r="E1169" s="208" t="s">
        <v>1375</v>
      </c>
      <c r="F1169" s="209" t="s">
        <v>1376</v>
      </c>
      <c r="G1169" s="210" t="s">
        <v>318</v>
      </c>
      <c r="H1169" s="211">
        <v>44</v>
      </c>
      <c r="I1169" s="212"/>
      <c r="J1169" s="213">
        <f>ROUND(I1169*H1169,2)</f>
        <v>0</v>
      </c>
      <c r="K1169" s="209" t="s">
        <v>152</v>
      </c>
      <c r="L1169" s="47"/>
      <c r="M1169" s="214" t="s">
        <v>19</v>
      </c>
      <c r="N1169" s="215" t="s">
        <v>46</v>
      </c>
      <c r="O1169" s="87"/>
      <c r="P1169" s="216">
        <f>O1169*H1169</f>
        <v>0</v>
      </c>
      <c r="Q1169" s="216">
        <v>0.00058</v>
      </c>
      <c r="R1169" s="216">
        <f>Q1169*H1169</f>
        <v>0.025520000000000001</v>
      </c>
      <c r="S1169" s="216">
        <v>0</v>
      </c>
      <c r="T1169" s="217">
        <f>S1169*H1169</f>
        <v>0</v>
      </c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R1169" s="218" t="s">
        <v>266</v>
      </c>
      <c r="AT1169" s="218" t="s">
        <v>148</v>
      </c>
      <c r="AU1169" s="218" t="s">
        <v>85</v>
      </c>
      <c r="AY1169" s="20" t="s">
        <v>146</v>
      </c>
      <c r="BE1169" s="219">
        <f>IF(N1169="základní",J1169,0)</f>
        <v>0</v>
      </c>
      <c r="BF1169" s="219">
        <f>IF(N1169="snížená",J1169,0)</f>
        <v>0</v>
      </c>
      <c r="BG1169" s="219">
        <f>IF(N1169="zákl. přenesená",J1169,0)</f>
        <v>0</v>
      </c>
      <c r="BH1169" s="219">
        <f>IF(N1169="sníž. přenesená",J1169,0)</f>
        <v>0</v>
      </c>
      <c r="BI1169" s="219">
        <f>IF(N1169="nulová",J1169,0)</f>
        <v>0</v>
      </c>
      <c r="BJ1169" s="20" t="s">
        <v>83</v>
      </c>
      <c r="BK1169" s="219">
        <f>ROUND(I1169*H1169,2)</f>
        <v>0</v>
      </c>
      <c r="BL1169" s="20" t="s">
        <v>266</v>
      </c>
      <c r="BM1169" s="218" t="s">
        <v>1377</v>
      </c>
    </row>
    <row r="1170" s="2" customFormat="1">
      <c r="A1170" s="41"/>
      <c r="B1170" s="42"/>
      <c r="C1170" s="43"/>
      <c r="D1170" s="220" t="s">
        <v>155</v>
      </c>
      <c r="E1170" s="43"/>
      <c r="F1170" s="221" t="s">
        <v>1378</v>
      </c>
      <c r="G1170" s="43"/>
      <c r="H1170" s="43"/>
      <c r="I1170" s="222"/>
      <c r="J1170" s="43"/>
      <c r="K1170" s="43"/>
      <c r="L1170" s="47"/>
      <c r="M1170" s="223"/>
      <c r="N1170" s="224"/>
      <c r="O1170" s="87"/>
      <c r="P1170" s="87"/>
      <c r="Q1170" s="87"/>
      <c r="R1170" s="87"/>
      <c r="S1170" s="87"/>
      <c r="T1170" s="88"/>
      <c r="U1170" s="41"/>
      <c r="V1170" s="41"/>
      <c r="W1170" s="41"/>
      <c r="X1170" s="41"/>
      <c r="Y1170" s="41"/>
      <c r="Z1170" s="41"/>
      <c r="AA1170" s="41"/>
      <c r="AB1170" s="41"/>
      <c r="AC1170" s="41"/>
      <c r="AD1170" s="41"/>
      <c r="AE1170" s="41"/>
      <c r="AT1170" s="20" t="s">
        <v>155</v>
      </c>
      <c r="AU1170" s="20" t="s">
        <v>85</v>
      </c>
    </row>
    <row r="1171" s="13" customFormat="1">
      <c r="A1171" s="13"/>
      <c r="B1171" s="225"/>
      <c r="C1171" s="226"/>
      <c r="D1171" s="227" t="s">
        <v>157</v>
      </c>
      <c r="E1171" s="228" t="s">
        <v>19</v>
      </c>
      <c r="F1171" s="229" t="s">
        <v>1373</v>
      </c>
      <c r="G1171" s="226"/>
      <c r="H1171" s="228" t="s">
        <v>19</v>
      </c>
      <c r="I1171" s="230"/>
      <c r="J1171" s="226"/>
      <c r="K1171" s="226"/>
      <c r="L1171" s="231"/>
      <c r="M1171" s="232"/>
      <c r="N1171" s="233"/>
      <c r="O1171" s="233"/>
      <c r="P1171" s="233"/>
      <c r="Q1171" s="233"/>
      <c r="R1171" s="233"/>
      <c r="S1171" s="233"/>
      <c r="T1171" s="234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5" t="s">
        <v>157</v>
      </c>
      <c r="AU1171" s="235" t="s">
        <v>85</v>
      </c>
      <c r="AV1171" s="13" t="s">
        <v>83</v>
      </c>
      <c r="AW1171" s="13" t="s">
        <v>37</v>
      </c>
      <c r="AX1171" s="13" t="s">
        <v>75</v>
      </c>
      <c r="AY1171" s="235" t="s">
        <v>146</v>
      </c>
    </row>
    <row r="1172" s="14" customFormat="1">
      <c r="A1172" s="14"/>
      <c r="B1172" s="236"/>
      <c r="C1172" s="237"/>
      <c r="D1172" s="227" t="s">
        <v>157</v>
      </c>
      <c r="E1172" s="238" t="s">
        <v>19</v>
      </c>
      <c r="F1172" s="239" t="s">
        <v>841</v>
      </c>
      <c r="G1172" s="237"/>
      <c r="H1172" s="240">
        <v>44</v>
      </c>
      <c r="I1172" s="241"/>
      <c r="J1172" s="237"/>
      <c r="K1172" s="237"/>
      <c r="L1172" s="242"/>
      <c r="M1172" s="243"/>
      <c r="N1172" s="244"/>
      <c r="O1172" s="244"/>
      <c r="P1172" s="244"/>
      <c r="Q1172" s="244"/>
      <c r="R1172" s="244"/>
      <c r="S1172" s="244"/>
      <c r="T1172" s="245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6" t="s">
        <v>157</v>
      </c>
      <c r="AU1172" s="246" t="s">
        <v>85</v>
      </c>
      <c r="AV1172" s="14" t="s">
        <v>85</v>
      </c>
      <c r="AW1172" s="14" t="s">
        <v>37</v>
      </c>
      <c r="AX1172" s="14" t="s">
        <v>75</v>
      </c>
      <c r="AY1172" s="246" t="s">
        <v>146</v>
      </c>
    </row>
    <row r="1173" s="16" customFormat="1">
      <c r="A1173" s="16"/>
      <c r="B1173" s="258"/>
      <c r="C1173" s="259"/>
      <c r="D1173" s="227" t="s">
        <v>157</v>
      </c>
      <c r="E1173" s="260" t="s">
        <v>19</v>
      </c>
      <c r="F1173" s="261" t="s">
        <v>167</v>
      </c>
      <c r="G1173" s="259"/>
      <c r="H1173" s="262">
        <v>44</v>
      </c>
      <c r="I1173" s="263"/>
      <c r="J1173" s="259"/>
      <c r="K1173" s="259"/>
      <c r="L1173" s="264"/>
      <c r="M1173" s="265"/>
      <c r="N1173" s="266"/>
      <c r="O1173" s="266"/>
      <c r="P1173" s="266"/>
      <c r="Q1173" s="266"/>
      <c r="R1173" s="266"/>
      <c r="S1173" s="266"/>
      <c r="T1173" s="267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T1173" s="268" t="s">
        <v>157</v>
      </c>
      <c r="AU1173" s="268" t="s">
        <v>85</v>
      </c>
      <c r="AV1173" s="16" t="s">
        <v>153</v>
      </c>
      <c r="AW1173" s="16" t="s">
        <v>37</v>
      </c>
      <c r="AX1173" s="16" t="s">
        <v>83</v>
      </c>
      <c r="AY1173" s="268" t="s">
        <v>146</v>
      </c>
    </row>
    <row r="1174" s="2" customFormat="1" ht="16.5" customHeight="1">
      <c r="A1174" s="41"/>
      <c r="B1174" s="42"/>
      <c r="C1174" s="207" t="s">
        <v>1379</v>
      </c>
      <c r="D1174" s="207" t="s">
        <v>148</v>
      </c>
      <c r="E1174" s="208" t="s">
        <v>1380</v>
      </c>
      <c r="F1174" s="209" t="s">
        <v>1381</v>
      </c>
      <c r="G1174" s="210" t="s">
        <v>318</v>
      </c>
      <c r="H1174" s="211">
        <v>72</v>
      </c>
      <c r="I1174" s="212"/>
      <c r="J1174" s="213">
        <f>ROUND(I1174*H1174,2)</f>
        <v>0</v>
      </c>
      <c r="K1174" s="209" t="s">
        <v>152</v>
      </c>
      <c r="L1174" s="47"/>
      <c r="M1174" s="214" t="s">
        <v>19</v>
      </c>
      <c r="N1174" s="215" t="s">
        <v>46</v>
      </c>
      <c r="O1174" s="87"/>
      <c r="P1174" s="216">
        <f>O1174*H1174</f>
        <v>0</v>
      </c>
      <c r="Q1174" s="216">
        <v>0.00072999999999999996</v>
      </c>
      <c r="R1174" s="216">
        <f>Q1174*H1174</f>
        <v>0.052559999999999996</v>
      </c>
      <c r="S1174" s="216">
        <v>0</v>
      </c>
      <c r="T1174" s="217">
        <f>S1174*H1174</f>
        <v>0</v>
      </c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R1174" s="218" t="s">
        <v>266</v>
      </c>
      <c r="AT1174" s="218" t="s">
        <v>148</v>
      </c>
      <c r="AU1174" s="218" t="s">
        <v>85</v>
      </c>
      <c r="AY1174" s="20" t="s">
        <v>146</v>
      </c>
      <c r="BE1174" s="219">
        <f>IF(N1174="základní",J1174,0)</f>
        <v>0</v>
      </c>
      <c r="BF1174" s="219">
        <f>IF(N1174="snížená",J1174,0)</f>
        <v>0</v>
      </c>
      <c r="BG1174" s="219">
        <f>IF(N1174="zákl. přenesená",J1174,0)</f>
        <v>0</v>
      </c>
      <c r="BH1174" s="219">
        <f>IF(N1174="sníž. přenesená",J1174,0)</f>
        <v>0</v>
      </c>
      <c r="BI1174" s="219">
        <f>IF(N1174="nulová",J1174,0)</f>
        <v>0</v>
      </c>
      <c r="BJ1174" s="20" t="s">
        <v>83</v>
      </c>
      <c r="BK1174" s="219">
        <f>ROUND(I1174*H1174,2)</f>
        <v>0</v>
      </c>
      <c r="BL1174" s="20" t="s">
        <v>266</v>
      </c>
      <c r="BM1174" s="218" t="s">
        <v>1382</v>
      </c>
    </row>
    <row r="1175" s="2" customFormat="1">
      <c r="A1175" s="41"/>
      <c r="B1175" s="42"/>
      <c r="C1175" s="43"/>
      <c r="D1175" s="220" t="s">
        <v>155</v>
      </c>
      <c r="E1175" s="43"/>
      <c r="F1175" s="221" t="s">
        <v>1383</v>
      </c>
      <c r="G1175" s="43"/>
      <c r="H1175" s="43"/>
      <c r="I1175" s="222"/>
      <c r="J1175" s="43"/>
      <c r="K1175" s="43"/>
      <c r="L1175" s="47"/>
      <c r="M1175" s="223"/>
      <c r="N1175" s="224"/>
      <c r="O1175" s="87"/>
      <c r="P1175" s="87"/>
      <c r="Q1175" s="87"/>
      <c r="R1175" s="87"/>
      <c r="S1175" s="87"/>
      <c r="T1175" s="88"/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T1175" s="20" t="s">
        <v>155</v>
      </c>
      <c r="AU1175" s="20" t="s">
        <v>85</v>
      </c>
    </row>
    <row r="1176" s="13" customFormat="1">
      <c r="A1176" s="13"/>
      <c r="B1176" s="225"/>
      <c r="C1176" s="226"/>
      <c r="D1176" s="227" t="s">
        <v>157</v>
      </c>
      <c r="E1176" s="228" t="s">
        <v>19</v>
      </c>
      <c r="F1176" s="229" t="s">
        <v>1373</v>
      </c>
      <c r="G1176" s="226"/>
      <c r="H1176" s="228" t="s">
        <v>19</v>
      </c>
      <c r="I1176" s="230"/>
      <c r="J1176" s="226"/>
      <c r="K1176" s="226"/>
      <c r="L1176" s="231"/>
      <c r="M1176" s="232"/>
      <c r="N1176" s="233"/>
      <c r="O1176" s="233"/>
      <c r="P1176" s="233"/>
      <c r="Q1176" s="233"/>
      <c r="R1176" s="233"/>
      <c r="S1176" s="233"/>
      <c r="T1176" s="234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5" t="s">
        <v>157</v>
      </c>
      <c r="AU1176" s="235" t="s">
        <v>85</v>
      </c>
      <c r="AV1176" s="13" t="s">
        <v>83</v>
      </c>
      <c r="AW1176" s="13" t="s">
        <v>37</v>
      </c>
      <c r="AX1176" s="13" t="s">
        <v>75</v>
      </c>
      <c r="AY1176" s="235" t="s">
        <v>146</v>
      </c>
    </row>
    <row r="1177" s="14" customFormat="1">
      <c r="A1177" s="14"/>
      <c r="B1177" s="236"/>
      <c r="C1177" s="237"/>
      <c r="D1177" s="227" t="s">
        <v>157</v>
      </c>
      <c r="E1177" s="238" t="s">
        <v>19</v>
      </c>
      <c r="F1177" s="239" t="s">
        <v>836</v>
      </c>
      <c r="G1177" s="237"/>
      <c r="H1177" s="240">
        <v>64</v>
      </c>
      <c r="I1177" s="241"/>
      <c r="J1177" s="237"/>
      <c r="K1177" s="237"/>
      <c r="L1177" s="242"/>
      <c r="M1177" s="243"/>
      <c r="N1177" s="244"/>
      <c r="O1177" s="244"/>
      <c r="P1177" s="244"/>
      <c r="Q1177" s="244"/>
      <c r="R1177" s="244"/>
      <c r="S1177" s="244"/>
      <c r="T1177" s="245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6" t="s">
        <v>157</v>
      </c>
      <c r="AU1177" s="246" t="s">
        <v>85</v>
      </c>
      <c r="AV1177" s="14" t="s">
        <v>85</v>
      </c>
      <c r="AW1177" s="14" t="s">
        <v>37</v>
      </c>
      <c r="AX1177" s="14" t="s">
        <v>75</v>
      </c>
      <c r="AY1177" s="246" t="s">
        <v>146</v>
      </c>
    </row>
    <row r="1178" s="13" customFormat="1">
      <c r="A1178" s="13"/>
      <c r="B1178" s="225"/>
      <c r="C1178" s="226"/>
      <c r="D1178" s="227" t="s">
        <v>157</v>
      </c>
      <c r="E1178" s="228" t="s">
        <v>19</v>
      </c>
      <c r="F1178" s="229" t="s">
        <v>246</v>
      </c>
      <c r="G1178" s="226"/>
      <c r="H1178" s="228" t="s">
        <v>19</v>
      </c>
      <c r="I1178" s="230"/>
      <c r="J1178" s="226"/>
      <c r="K1178" s="226"/>
      <c r="L1178" s="231"/>
      <c r="M1178" s="232"/>
      <c r="N1178" s="233"/>
      <c r="O1178" s="233"/>
      <c r="P1178" s="233"/>
      <c r="Q1178" s="233"/>
      <c r="R1178" s="233"/>
      <c r="S1178" s="233"/>
      <c r="T1178" s="234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5" t="s">
        <v>157</v>
      </c>
      <c r="AU1178" s="235" t="s">
        <v>85</v>
      </c>
      <c r="AV1178" s="13" t="s">
        <v>83</v>
      </c>
      <c r="AW1178" s="13" t="s">
        <v>37</v>
      </c>
      <c r="AX1178" s="13" t="s">
        <v>75</v>
      </c>
      <c r="AY1178" s="235" t="s">
        <v>146</v>
      </c>
    </row>
    <row r="1179" s="14" customFormat="1">
      <c r="A1179" s="14"/>
      <c r="B1179" s="236"/>
      <c r="C1179" s="237"/>
      <c r="D1179" s="227" t="s">
        <v>157</v>
      </c>
      <c r="E1179" s="238" t="s">
        <v>19</v>
      </c>
      <c r="F1179" s="239" t="s">
        <v>835</v>
      </c>
      <c r="G1179" s="237"/>
      <c r="H1179" s="240">
        <v>8</v>
      </c>
      <c r="I1179" s="241"/>
      <c r="J1179" s="237"/>
      <c r="K1179" s="237"/>
      <c r="L1179" s="242"/>
      <c r="M1179" s="243"/>
      <c r="N1179" s="244"/>
      <c r="O1179" s="244"/>
      <c r="P1179" s="244"/>
      <c r="Q1179" s="244"/>
      <c r="R1179" s="244"/>
      <c r="S1179" s="244"/>
      <c r="T1179" s="245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6" t="s">
        <v>157</v>
      </c>
      <c r="AU1179" s="246" t="s">
        <v>85</v>
      </c>
      <c r="AV1179" s="14" t="s">
        <v>85</v>
      </c>
      <c r="AW1179" s="14" t="s">
        <v>37</v>
      </c>
      <c r="AX1179" s="14" t="s">
        <v>75</v>
      </c>
      <c r="AY1179" s="246" t="s">
        <v>146</v>
      </c>
    </row>
    <row r="1180" s="16" customFormat="1">
      <c r="A1180" s="16"/>
      <c r="B1180" s="258"/>
      <c r="C1180" s="259"/>
      <c r="D1180" s="227" t="s">
        <v>157</v>
      </c>
      <c r="E1180" s="260" t="s">
        <v>19</v>
      </c>
      <c r="F1180" s="261" t="s">
        <v>167</v>
      </c>
      <c r="G1180" s="259"/>
      <c r="H1180" s="262">
        <v>72</v>
      </c>
      <c r="I1180" s="263"/>
      <c r="J1180" s="259"/>
      <c r="K1180" s="259"/>
      <c r="L1180" s="264"/>
      <c r="M1180" s="265"/>
      <c r="N1180" s="266"/>
      <c r="O1180" s="266"/>
      <c r="P1180" s="266"/>
      <c r="Q1180" s="266"/>
      <c r="R1180" s="266"/>
      <c r="S1180" s="266"/>
      <c r="T1180" s="267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68" t="s">
        <v>157</v>
      </c>
      <c r="AU1180" s="268" t="s">
        <v>85</v>
      </c>
      <c r="AV1180" s="16" t="s">
        <v>153</v>
      </c>
      <c r="AW1180" s="16" t="s">
        <v>37</v>
      </c>
      <c r="AX1180" s="16" t="s">
        <v>83</v>
      </c>
      <c r="AY1180" s="268" t="s">
        <v>146</v>
      </c>
    </row>
    <row r="1181" s="2" customFormat="1" ht="16.5" customHeight="1">
      <c r="A1181" s="41"/>
      <c r="B1181" s="42"/>
      <c r="C1181" s="207" t="s">
        <v>1384</v>
      </c>
      <c r="D1181" s="207" t="s">
        <v>148</v>
      </c>
      <c r="E1181" s="208" t="s">
        <v>1385</v>
      </c>
      <c r="F1181" s="209" t="s">
        <v>1386</v>
      </c>
      <c r="G1181" s="210" t="s">
        <v>318</v>
      </c>
      <c r="H1181" s="211">
        <v>12</v>
      </c>
      <c r="I1181" s="212"/>
      <c r="J1181" s="213">
        <f>ROUND(I1181*H1181,2)</f>
        <v>0</v>
      </c>
      <c r="K1181" s="209" t="s">
        <v>152</v>
      </c>
      <c r="L1181" s="47"/>
      <c r="M1181" s="214" t="s">
        <v>19</v>
      </c>
      <c r="N1181" s="215" t="s">
        <v>46</v>
      </c>
      <c r="O1181" s="87"/>
      <c r="P1181" s="216">
        <f>O1181*H1181</f>
        <v>0</v>
      </c>
      <c r="Q1181" s="216">
        <v>0.0012700000000000001</v>
      </c>
      <c r="R1181" s="216">
        <f>Q1181*H1181</f>
        <v>0.01524</v>
      </c>
      <c r="S1181" s="216">
        <v>0</v>
      </c>
      <c r="T1181" s="217">
        <f>S1181*H1181</f>
        <v>0</v>
      </c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R1181" s="218" t="s">
        <v>266</v>
      </c>
      <c r="AT1181" s="218" t="s">
        <v>148</v>
      </c>
      <c r="AU1181" s="218" t="s">
        <v>85</v>
      </c>
      <c r="AY1181" s="20" t="s">
        <v>146</v>
      </c>
      <c r="BE1181" s="219">
        <f>IF(N1181="základní",J1181,0)</f>
        <v>0</v>
      </c>
      <c r="BF1181" s="219">
        <f>IF(N1181="snížená",J1181,0)</f>
        <v>0</v>
      </c>
      <c r="BG1181" s="219">
        <f>IF(N1181="zákl. přenesená",J1181,0)</f>
        <v>0</v>
      </c>
      <c r="BH1181" s="219">
        <f>IF(N1181="sníž. přenesená",J1181,0)</f>
        <v>0</v>
      </c>
      <c r="BI1181" s="219">
        <f>IF(N1181="nulová",J1181,0)</f>
        <v>0</v>
      </c>
      <c r="BJ1181" s="20" t="s">
        <v>83</v>
      </c>
      <c r="BK1181" s="219">
        <f>ROUND(I1181*H1181,2)</f>
        <v>0</v>
      </c>
      <c r="BL1181" s="20" t="s">
        <v>266</v>
      </c>
      <c r="BM1181" s="218" t="s">
        <v>1387</v>
      </c>
    </row>
    <row r="1182" s="2" customFormat="1">
      <c r="A1182" s="41"/>
      <c r="B1182" s="42"/>
      <c r="C1182" s="43"/>
      <c r="D1182" s="220" t="s">
        <v>155</v>
      </c>
      <c r="E1182" s="43"/>
      <c r="F1182" s="221" t="s">
        <v>1388</v>
      </c>
      <c r="G1182" s="43"/>
      <c r="H1182" s="43"/>
      <c r="I1182" s="222"/>
      <c r="J1182" s="43"/>
      <c r="K1182" s="43"/>
      <c r="L1182" s="47"/>
      <c r="M1182" s="223"/>
      <c r="N1182" s="224"/>
      <c r="O1182" s="87"/>
      <c r="P1182" s="87"/>
      <c r="Q1182" s="87"/>
      <c r="R1182" s="87"/>
      <c r="S1182" s="87"/>
      <c r="T1182" s="88"/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T1182" s="20" t="s">
        <v>155</v>
      </c>
      <c r="AU1182" s="20" t="s">
        <v>85</v>
      </c>
    </row>
    <row r="1183" s="13" customFormat="1">
      <c r="A1183" s="13"/>
      <c r="B1183" s="225"/>
      <c r="C1183" s="226"/>
      <c r="D1183" s="227" t="s">
        <v>157</v>
      </c>
      <c r="E1183" s="228" t="s">
        <v>19</v>
      </c>
      <c r="F1183" s="229" t="s">
        <v>246</v>
      </c>
      <c r="G1183" s="226"/>
      <c r="H1183" s="228" t="s">
        <v>19</v>
      </c>
      <c r="I1183" s="230"/>
      <c r="J1183" s="226"/>
      <c r="K1183" s="226"/>
      <c r="L1183" s="231"/>
      <c r="M1183" s="232"/>
      <c r="N1183" s="233"/>
      <c r="O1183" s="233"/>
      <c r="P1183" s="233"/>
      <c r="Q1183" s="233"/>
      <c r="R1183" s="233"/>
      <c r="S1183" s="233"/>
      <c r="T1183" s="23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5" t="s">
        <v>157</v>
      </c>
      <c r="AU1183" s="235" t="s">
        <v>85</v>
      </c>
      <c r="AV1183" s="13" t="s">
        <v>83</v>
      </c>
      <c r="AW1183" s="13" t="s">
        <v>37</v>
      </c>
      <c r="AX1183" s="13" t="s">
        <v>75</v>
      </c>
      <c r="AY1183" s="235" t="s">
        <v>146</v>
      </c>
    </row>
    <row r="1184" s="14" customFormat="1">
      <c r="A1184" s="14"/>
      <c r="B1184" s="236"/>
      <c r="C1184" s="237"/>
      <c r="D1184" s="227" t="s">
        <v>157</v>
      </c>
      <c r="E1184" s="238" t="s">
        <v>19</v>
      </c>
      <c r="F1184" s="239" t="s">
        <v>830</v>
      </c>
      <c r="G1184" s="237"/>
      <c r="H1184" s="240">
        <v>12</v>
      </c>
      <c r="I1184" s="241"/>
      <c r="J1184" s="237"/>
      <c r="K1184" s="237"/>
      <c r="L1184" s="242"/>
      <c r="M1184" s="243"/>
      <c r="N1184" s="244"/>
      <c r="O1184" s="244"/>
      <c r="P1184" s="244"/>
      <c r="Q1184" s="244"/>
      <c r="R1184" s="244"/>
      <c r="S1184" s="244"/>
      <c r="T1184" s="245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6" t="s">
        <v>157</v>
      </c>
      <c r="AU1184" s="246" t="s">
        <v>85</v>
      </c>
      <c r="AV1184" s="14" t="s">
        <v>85</v>
      </c>
      <c r="AW1184" s="14" t="s">
        <v>37</v>
      </c>
      <c r="AX1184" s="14" t="s">
        <v>75</v>
      </c>
      <c r="AY1184" s="246" t="s">
        <v>146</v>
      </c>
    </row>
    <row r="1185" s="16" customFormat="1">
      <c r="A1185" s="16"/>
      <c r="B1185" s="258"/>
      <c r="C1185" s="259"/>
      <c r="D1185" s="227" t="s">
        <v>157</v>
      </c>
      <c r="E1185" s="260" t="s">
        <v>19</v>
      </c>
      <c r="F1185" s="261" t="s">
        <v>167</v>
      </c>
      <c r="G1185" s="259"/>
      <c r="H1185" s="262">
        <v>12</v>
      </c>
      <c r="I1185" s="263"/>
      <c r="J1185" s="259"/>
      <c r="K1185" s="259"/>
      <c r="L1185" s="264"/>
      <c r="M1185" s="265"/>
      <c r="N1185" s="266"/>
      <c r="O1185" s="266"/>
      <c r="P1185" s="266"/>
      <c r="Q1185" s="266"/>
      <c r="R1185" s="266"/>
      <c r="S1185" s="266"/>
      <c r="T1185" s="267"/>
      <c r="U1185" s="16"/>
      <c r="V1185" s="16"/>
      <c r="W1185" s="16"/>
      <c r="X1185" s="16"/>
      <c r="Y1185" s="16"/>
      <c r="Z1185" s="16"/>
      <c r="AA1185" s="16"/>
      <c r="AB1185" s="16"/>
      <c r="AC1185" s="16"/>
      <c r="AD1185" s="16"/>
      <c r="AE1185" s="16"/>
      <c r="AT1185" s="268" t="s">
        <v>157</v>
      </c>
      <c r="AU1185" s="268" t="s">
        <v>85</v>
      </c>
      <c r="AV1185" s="16" t="s">
        <v>153</v>
      </c>
      <c r="AW1185" s="16" t="s">
        <v>37</v>
      </c>
      <c r="AX1185" s="16" t="s">
        <v>83</v>
      </c>
      <c r="AY1185" s="268" t="s">
        <v>146</v>
      </c>
    </row>
    <row r="1186" s="2" customFormat="1" ht="16.5" customHeight="1">
      <c r="A1186" s="41"/>
      <c r="B1186" s="42"/>
      <c r="C1186" s="207" t="s">
        <v>1389</v>
      </c>
      <c r="D1186" s="207" t="s">
        <v>148</v>
      </c>
      <c r="E1186" s="208" t="s">
        <v>1390</v>
      </c>
      <c r="F1186" s="209" t="s">
        <v>1391</v>
      </c>
      <c r="G1186" s="210" t="s">
        <v>318</v>
      </c>
      <c r="H1186" s="211">
        <v>4</v>
      </c>
      <c r="I1186" s="212"/>
      <c r="J1186" s="213">
        <f>ROUND(I1186*H1186,2)</f>
        <v>0</v>
      </c>
      <c r="K1186" s="209" t="s">
        <v>152</v>
      </c>
      <c r="L1186" s="47"/>
      <c r="M1186" s="214" t="s">
        <v>19</v>
      </c>
      <c r="N1186" s="215" t="s">
        <v>46</v>
      </c>
      <c r="O1186" s="87"/>
      <c r="P1186" s="216">
        <f>O1186*H1186</f>
        <v>0</v>
      </c>
      <c r="Q1186" s="216">
        <v>0.0015900000000000001</v>
      </c>
      <c r="R1186" s="216">
        <f>Q1186*H1186</f>
        <v>0.0063600000000000002</v>
      </c>
      <c r="S1186" s="216">
        <v>0</v>
      </c>
      <c r="T1186" s="217">
        <f>S1186*H1186</f>
        <v>0</v>
      </c>
      <c r="U1186" s="41"/>
      <c r="V1186" s="41"/>
      <c r="W1186" s="41"/>
      <c r="X1186" s="41"/>
      <c r="Y1186" s="41"/>
      <c r="Z1186" s="41"/>
      <c r="AA1186" s="41"/>
      <c r="AB1186" s="41"/>
      <c r="AC1186" s="41"/>
      <c r="AD1186" s="41"/>
      <c r="AE1186" s="41"/>
      <c r="AR1186" s="218" t="s">
        <v>266</v>
      </c>
      <c r="AT1186" s="218" t="s">
        <v>148</v>
      </c>
      <c r="AU1186" s="218" t="s">
        <v>85</v>
      </c>
      <c r="AY1186" s="20" t="s">
        <v>146</v>
      </c>
      <c r="BE1186" s="219">
        <f>IF(N1186="základní",J1186,0)</f>
        <v>0</v>
      </c>
      <c r="BF1186" s="219">
        <f>IF(N1186="snížená",J1186,0)</f>
        <v>0</v>
      </c>
      <c r="BG1186" s="219">
        <f>IF(N1186="zákl. přenesená",J1186,0)</f>
        <v>0</v>
      </c>
      <c r="BH1186" s="219">
        <f>IF(N1186="sníž. přenesená",J1186,0)</f>
        <v>0</v>
      </c>
      <c r="BI1186" s="219">
        <f>IF(N1186="nulová",J1186,0)</f>
        <v>0</v>
      </c>
      <c r="BJ1186" s="20" t="s">
        <v>83</v>
      </c>
      <c r="BK1186" s="219">
        <f>ROUND(I1186*H1186,2)</f>
        <v>0</v>
      </c>
      <c r="BL1186" s="20" t="s">
        <v>266</v>
      </c>
      <c r="BM1186" s="218" t="s">
        <v>1392</v>
      </c>
    </row>
    <row r="1187" s="2" customFormat="1">
      <c r="A1187" s="41"/>
      <c r="B1187" s="42"/>
      <c r="C1187" s="43"/>
      <c r="D1187" s="220" t="s">
        <v>155</v>
      </c>
      <c r="E1187" s="43"/>
      <c r="F1187" s="221" t="s">
        <v>1393</v>
      </c>
      <c r="G1187" s="43"/>
      <c r="H1187" s="43"/>
      <c r="I1187" s="222"/>
      <c r="J1187" s="43"/>
      <c r="K1187" s="43"/>
      <c r="L1187" s="47"/>
      <c r="M1187" s="223"/>
      <c r="N1187" s="224"/>
      <c r="O1187" s="87"/>
      <c r="P1187" s="87"/>
      <c r="Q1187" s="87"/>
      <c r="R1187" s="87"/>
      <c r="S1187" s="87"/>
      <c r="T1187" s="88"/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T1187" s="20" t="s">
        <v>155</v>
      </c>
      <c r="AU1187" s="20" t="s">
        <v>85</v>
      </c>
    </row>
    <row r="1188" s="13" customFormat="1">
      <c r="A1188" s="13"/>
      <c r="B1188" s="225"/>
      <c r="C1188" s="226"/>
      <c r="D1188" s="227" t="s">
        <v>157</v>
      </c>
      <c r="E1188" s="228" t="s">
        <v>19</v>
      </c>
      <c r="F1188" s="229" t="s">
        <v>246</v>
      </c>
      <c r="G1188" s="226"/>
      <c r="H1188" s="228" t="s">
        <v>19</v>
      </c>
      <c r="I1188" s="230"/>
      <c r="J1188" s="226"/>
      <c r="K1188" s="226"/>
      <c r="L1188" s="231"/>
      <c r="M1188" s="232"/>
      <c r="N1188" s="233"/>
      <c r="O1188" s="233"/>
      <c r="P1188" s="233"/>
      <c r="Q1188" s="233"/>
      <c r="R1188" s="233"/>
      <c r="S1188" s="233"/>
      <c r="T1188" s="234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5" t="s">
        <v>157</v>
      </c>
      <c r="AU1188" s="235" t="s">
        <v>85</v>
      </c>
      <c r="AV1188" s="13" t="s">
        <v>83</v>
      </c>
      <c r="AW1188" s="13" t="s">
        <v>37</v>
      </c>
      <c r="AX1188" s="13" t="s">
        <v>75</v>
      </c>
      <c r="AY1188" s="235" t="s">
        <v>146</v>
      </c>
    </row>
    <row r="1189" s="14" customFormat="1">
      <c r="A1189" s="14"/>
      <c r="B1189" s="236"/>
      <c r="C1189" s="237"/>
      <c r="D1189" s="227" t="s">
        <v>157</v>
      </c>
      <c r="E1189" s="238" t="s">
        <v>19</v>
      </c>
      <c r="F1189" s="239" t="s">
        <v>603</v>
      </c>
      <c r="G1189" s="237"/>
      <c r="H1189" s="240">
        <v>4</v>
      </c>
      <c r="I1189" s="241"/>
      <c r="J1189" s="237"/>
      <c r="K1189" s="237"/>
      <c r="L1189" s="242"/>
      <c r="M1189" s="243"/>
      <c r="N1189" s="244"/>
      <c r="O1189" s="244"/>
      <c r="P1189" s="244"/>
      <c r="Q1189" s="244"/>
      <c r="R1189" s="244"/>
      <c r="S1189" s="244"/>
      <c r="T1189" s="245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6" t="s">
        <v>157</v>
      </c>
      <c r="AU1189" s="246" t="s">
        <v>85</v>
      </c>
      <c r="AV1189" s="14" t="s">
        <v>85</v>
      </c>
      <c r="AW1189" s="14" t="s">
        <v>37</v>
      </c>
      <c r="AX1189" s="14" t="s">
        <v>75</v>
      </c>
      <c r="AY1189" s="246" t="s">
        <v>146</v>
      </c>
    </row>
    <row r="1190" s="16" customFormat="1">
      <c r="A1190" s="16"/>
      <c r="B1190" s="258"/>
      <c r="C1190" s="259"/>
      <c r="D1190" s="227" t="s">
        <v>157</v>
      </c>
      <c r="E1190" s="260" t="s">
        <v>19</v>
      </c>
      <c r="F1190" s="261" t="s">
        <v>167</v>
      </c>
      <c r="G1190" s="259"/>
      <c r="H1190" s="262">
        <v>4</v>
      </c>
      <c r="I1190" s="263"/>
      <c r="J1190" s="259"/>
      <c r="K1190" s="259"/>
      <c r="L1190" s="264"/>
      <c r="M1190" s="265"/>
      <c r="N1190" s="266"/>
      <c r="O1190" s="266"/>
      <c r="P1190" s="266"/>
      <c r="Q1190" s="266"/>
      <c r="R1190" s="266"/>
      <c r="S1190" s="266"/>
      <c r="T1190" s="267"/>
      <c r="U1190" s="16"/>
      <c r="V1190" s="16"/>
      <c r="W1190" s="16"/>
      <c r="X1190" s="16"/>
      <c r="Y1190" s="16"/>
      <c r="Z1190" s="16"/>
      <c r="AA1190" s="16"/>
      <c r="AB1190" s="16"/>
      <c r="AC1190" s="16"/>
      <c r="AD1190" s="16"/>
      <c r="AE1190" s="16"/>
      <c r="AT1190" s="268" t="s">
        <v>157</v>
      </c>
      <c r="AU1190" s="268" t="s">
        <v>85</v>
      </c>
      <c r="AV1190" s="16" t="s">
        <v>153</v>
      </c>
      <c r="AW1190" s="16" t="s">
        <v>37</v>
      </c>
      <c r="AX1190" s="16" t="s">
        <v>83</v>
      </c>
      <c r="AY1190" s="268" t="s">
        <v>146</v>
      </c>
    </row>
    <row r="1191" s="2" customFormat="1" ht="16.5" customHeight="1">
      <c r="A1191" s="41"/>
      <c r="B1191" s="42"/>
      <c r="C1191" s="207" t="s">
        <v>1394</v>
      </c>
      <c r="D1191" s="207" t="s">
        <v>148</v>
      </c>
      <c r="E1191" s="208" t="s">
        <v>1395</v>
      </c>
      <c r="F1191" s="209" t="s">
        <v>1396</v>
      </c>
      <c r="G1191" s="210" t="s">
        <v>318</v>
      </c>
      <c r="H1191" s="211">
        <v>212</v>
      </c>
      <c r="I1191" s="212"/>
      <c r="J1191" s="213">
        <f>ROUND(I1191*H1191,2)</f>
        <v>0</v>
      </c>
      <c r="K1191" s="209" t="s">
        <v>152</v>
      </c>
      <c r="L1191" s="47"/>
      <c r="M1191" s="214" t="s">
        <v>19</v>
      </c>
      <c r="N1191" s="215" t="s">
        <v>46</v>
      </c>
      <c r="O1191" s="87"/>
      <c r="P1191" s="216">
        <f>O1191*H1191</f>
        <v>0</v>
      </c>
      <c r="Q1191" s="216">
        <v>0</v>
      </c>
      <c r="R1191" s="216">
        <f>Q1191*H1191</f>
        <v>0</v>
      </c>
      <c r="S1191" s="216">
        <v>0</v>
      </c>
      <c r="T1191" s="217">
        <f>S1191*H1191</f>
        <v>0</v>
      </c>
      <c r="U1191" s="41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R1191" s="218" t="s">
        <v>266</v>
      </c>
      <c r="AT1191" s="218" t="s">
        <v>148</v>
      </c>
      <c r="AU1191" s="218" t="s">
        <v>85</v>
      </c>
      <c r="AY1191" s="20" t="s">
        <v>146</v>
      </c>
      <c r="BE1191" s="219">
        <f>IF(N1191="základní",J1191,0)</f>
        <v>0</v>
      </c>
      <c r="BF1191" s="219">
        <f>IF(N1191="snížená",J1191,0)</f>
        <v>0</v>
      </c>
      <c r="BG1191" s="219">
        <f>IF(N1191="zákl. přenesená",J1191,0)</f>
        <v>0</v>
      </c>
      <c r="BH1191" s="219">
        <f>IF(N1191="sníž. přenesená",J1191,0)</f>
        <v>0</v>
      </c>
      <c r="BI1191" s="219">
        <f>IF(N1191="nulová",J1191,0)</f>
        <v>0</v>
      </c>
      <c r="BJ1191" s="20" t="s">
        <v>83</v>
      </c>
      <c r="BK1191" s="219">
        <f>ROUND(I1191*H1191,2)</f>
        <v>0</v>
      </c>
      <c r="BL1191" s="20" t="s">
        <v>266</v>
      </c>
      <c r="BM1191" s="218" t="s">
        <v>1397</v>
      </c>
    </row>
    <row r="1192" s="2" customFormat="1">
      <c r="A1192" s="41"/>
      <c r="B1192" s="42"/>
      <c r="C1192" s="43"/>
      <c r="D1192" s="220" t="s">
        <v>155</v>
      </c>
      <c r="E1192" s="43"/>
      <c r="F1192" s="221" t="s">
        <v>1398</v>
      </c>
      <c r="G1192" s="43"/>
      <c r="H1192" s="43"/>
      <c r="I1192" s="222"/>
      <c r="J1192" s="43"/>
      <c r="K1192" s="43"/>
      <c r="L1192" s="47"/>
      <c r="M1192" s="223"/>
      <c r="N1192" s="224"/>
      <c r="O1192" s="87"/>
      <c r="P1192" s="87"/>
      <c r="Q1192" s="87"/>
      <c r="R1192" s="87"/>
      <c r="S1192" s="87"/>
      <c r="T1192" s="88"/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T1192" s="20" t="s">
        <v>155</v>
      </c>
      <c r="AU1192" s="20" t="s">
        <v>85</v>
      </c>
    </row>
    <row r="1193" s="14" customFormat="1">
      <c r="A1193" s="14"/>
      <c r="B1193" s="236"/>
      <c r="C1193" s="237"/>
      <c r="D1193" s="227" t="s">
        <v>157</v>
      </c>
      <c r="E1193" s="238" t="s">
        <v>19</v>
      </c>
      <c r="F1193" s="239" t="s">
        <v>1399</v>
      </c>
      <c r="G1193" s="237"/>
      <c r="H1193" s="240">
        <v>212</v>
      </c>
      <c r="I1193" s="241"/>
      <c r="J1193" s="237"/>
      <c r="K1193" s="237"/>
      <c r="L1193" s="242"/>
      <c r="M1193" s="243"/>
      <c r="N1193" s="244"/>
      <c r="O1193" s="244"/>
      <c r="P1193" s="244"/>
      <c r="Q1193" s="244"/>
      <c r="R1193" s="244"/>
      <c r="S1193" s="244"/>
      <c r="T1193" s="245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6" t="s">
        <v>157</v>
      </c>
      <c r="AU1193" s="246" t="s">
        <v>85</v>
      </c>
      <c r="AV1193" s="14" t="s">
        <v>85</v>
      </c>
      <c r="AW1193" s="14" t="s">
        <v>37</v>
      </c>
      <c r="AX1193" s="14" t="s">
        <v>75</v>
      </c>
      <c r="AY1193" s="246" t="s">
        <v>146</v>
      </c>
    </row>
    <row r="1194" s="16" customFormat="1">
      <c r="A1194" s="16"/>
      <c r="B1194" s="258"/>
      <c r="C1194" s="259"/>
      <c r="D1194" s="227" t="s">
        <v>157</v>
      </c>
      <c r="E1194" s="260" t="s">
        <v>19</v>
      </c>
      <c r="F1194" s="261" t="s">
        <v>167</v>
      </c>
      <c r="G1194" s="259"/>
      <c r="H1194" s="262">
        <v>212</v>
      </c>
      <c r="I1194" s="263"/>
      <c r="J1194" s="259"/>
      <c r="K1194" s="259"/>
      <c r="L1194" s="264"/>
      <c r="M1194" s="265"/>
      <c r="N1194" s="266"/>
      <c r="O1194" s="266"/>
      <c r="P1194" s="266"/>
      <c r="Q1194" s="266"/>
      <c r="R1194" s="266"/>
      <c r="S1194" s="266"/>
      <c r="T1194" s="267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/>
      <c r="AE1194" s="16"/>
      <c r="AT1194" s="268" t="s">
        <v>157</v>
      </c>
      <c r="AU1194" s="268" t="s">
        <v>85</v>
      </c>
      <c r="AV1194" s="16" t="s">
        <v>153</v>
      </c>
      <c r="AW1194" s="16" t="s">
        <v>37</v>
      </c>
      <c r="AX1194" s="16" t="s">
        <v>83</v>
      </c>
      <c r="AY1194" s="268" t="s">
        <v>146</v>
      </c>
    </row>
    <row r="1195" s="2" customFormat="1" ht="16.5" customHeight="1">
      <c r="A1195" s="41"/>
      <c r="B1195" s="42"/>
      <c r="C1195" s="207" t="s">
        <v>1400</v>
      </c>
      <c r="D1195" s="207" t="s">
        <v>148</v>
      </c>
      <c r="E1195" s="208" t="s">
        <v>1401</v>
      </c>
      <c r="F1195" s="209" t="s">
        <v>1402</v>
      </c>
      <c r="G1195" s="210" t="s">
        <v>912</v>
      </c>
      <c r="H1195" s="211">
        <v>3</v>
      </c>
      <c r="I1195" s="212"/>
      <c r="J1195" s="213">
        <f>ROUND(I1195*H1195,2)</f>
        <v>0</v>
      </c>
      <c r="K1195" s="209" t="s">
        <v>152</v>
      </c>
      <c r="L1195" s="47"/>
      <c r="M1195" s="214" t="s">
        <v>19</v>
      </c>
      <c r="N1195" s="215" t="s">
        <v>46</v>
      </c>
      <c r="O1195" s="87"/>
      <c r="P1195" s="216">
        <f>O1195*H1195</f>
        <v>0</v>
      </c>
      <c r="Q1195" s="216">
        <v>0</v>
      </c>
      <c r="R1195" s="216">
        <f>Q1195*H1195</f>
        <v>0</v>
      </c>
      <c r="S1195" s="216">
        <v>0</v>
      </c>
      <c r="T1195" s="217">
        <f>S1195*H1195</f>
        <v>0</v>
      </c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R1195" s="218" t="s">
        <v>266</v>
      </c>
      <c r="AT1195" s="218" t="s">
        <v>148</v>
      </c>
      <c r="AU1195" s="218" t="s">
        <v>85</v>
      </c>
      <c r="AY1195" s="20" t="s">
        <v>146</v>
      </c>
      <c r="BE1195" s="219">
        <f>IF(N1195="základní",J1195,0)</f>
        <v>0</v>
      </c>
      <c r="BF1195" s="219">
        <f>IF(N1195="snížená",J1195,0)</f>
        <v>0</v>
      </c>
      <c r="BG1195" s="219">
        <f>IF(N1195="zákl. přenesená",J1195,0)</f>
        <v>0</v>
      </c>
      <c r="BH1195" s="219">
        <f>IF(N1195="sníž. přenesená",J1195,0)</f>
        <v>0</v>
      </c>
      <c r="BI1195" s="219">
        <f>IF(N1195="nulová",J1195,0)</f>
        <v>0</v>
      </c>
      <c r="BJ1195" s="20" t="s">
        <v>83</v>
      </c>
      <c r="BK1195" s="219">
        <f>ROUND(I1195*H1195,2)</f>
        <v>0</v>
      </c>
      <c r="BL1195" s="20" t="s">
        <v>266</v>
      </c>
      <c r="BM1195" s="218" t="s">
        <v>1403</v>
      </c>
    </row>
    <row r="1196" s="2" customFormat="1">
      <c r="A1196" s="41"/>
      <c r="B1196" s="42"/>
      <c r="C1196" s="43"/>
      <c r="D1196" s="220" t="s">
        <v>155</v>
      </c>
      <c r="E1196" s="43"/>
      <c r="F1196" s="221" t="s">
        <v>1404</v>
      </c>
      <c r="G1196" s="43"/>
      <c r="H1196" s="43"/>
      <c r="I1196" s="222"/>
      <c r="J1196" s="43"/>
      <c r="K1196" s="43"/>
      <c r="L1196" s="47"/>
      <c r="M1196" s="223"/>
      <c r="N1196" s="224"/>
      <c r="O1196" s="87"/>
      <c r="P1196" s="87"/>
      <c r="Q1196" s="87"/>
      <c r="R1196" s="87"/>
      <c r="S1196" s="87"/>
      <c r="T1196" s="88"/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T1196" s="20" t="s">
        <v>155</v>
      </c>
      <c r="AU1196" s="20" t="s">
        <v>85</v>
      </c>
    </row>
    <row r="1197" s="2" customFormat="1" ht="24.15" customHeight="1">
      <c r="A1197" s="41"/>
      <c r="B1197" s="42"/>
      <c r="C1197" s="207" t="s">
        <v>1405</v>
      </c>
      <c r="D1197" s="207" t="s">
        <v>148</v>
      </c>
      <c r="E1197" s="208" t="s">
        <v>1406</v>
      </c>
      <c r="F1197" s="209" t="s">
        <v>1407</v>
      </c>
      <c r="G1197" s="210" t="s">
        <v>716</v>
      </c>
      <c r="H1197" s="280"/>
      <c r="I1197" s="212"/>
      <c r="J1197" s="213">
        <f>ROUND(I1197*H1197,2)</f>
        <v>0</v>
      </c>
      <c r="K1197" s="209" t="s">
        <v>152</v>
      </c>
      <c r="L1197" s="47"/>
      <c r="M1197" s="214" t="s">
        <v>19</v>
      </c>
      <c r="N1197" s="215" t="s">
        <v>46</v>
      </c>
      <c r="O1197" s="87"/>
      <c r="P1197" s="216">
        <f>O1197*H1197</f>
        <v>0</v>
      </c>
      <c r="Q1197" s="216">
        <v>0</v>
      </c>
      <c r="R1197" s="216">
        <f>Q1197*H1197</f>
        <v>0</v>
      </c>
      <c r="S1197" s="216">
        <v>0</v>
      </c>
      <c r="T1197" s="217">
        <f>S1197*H1197</f>
        <v>0</v>
      </c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R1197" s="218" t="s">
        <v>266</v>
      </c>
      <c r="AT1197" s="218" t="s">
        <v>148</v>
      </c>
      <c r="AU1197" s="218" t="s">
        <v>85</v>
      </c>
      <c r="AY1197" s="20" t="s">
        <v>146</v>
      </c>
      <c r="BE1197" s="219">
        <f>IF(N1197="základní",J1197,0)</f>
        <v>0</v>
      </c>
      <c r="BF1197" s="219">
        <f>IF(N1197="snížená",J1197,0)</f>
        <v>0</v>
      </c>
      <c r="BG1197" s="219">
        <f>IF(N1197="zákl. přenesená",J1197,0)</f>
        <v>0</v>
      </c>
      <c r="BH1197" s="219">
        <f>IF(N1197="sníž. přenesená",J1197,0)</f>
        <v>0</v>
      </c>
      <c r="BI1197" s="219">
        <f>IF(N1197="nulová",J1197,0)</f>
        <v>0</v>
      </c>
      <c r="BJ1197" s="20" t="s">
        <v>83</v>
      </c>
      <c r="BK1197" s="219">
        <f>ROUND(I1197*H1197,2)</f>
        <v>0</v>
      </c>
      <c r="BL1197" s="20" t="s">
        <v>266</v>
      </c>
      <c r="BM1197" s="218" t="s">
        <v>1408</v>
      </c>
    </row>
    <row r="1198" s="2" customFormat="1">
      <c r="A1198" s="41"/>
      <c r="B1198" s="42"/>
      <c r="C1198" s="43"/>
      <c r="D1198" s="220" t="s">
        <v>155</v>
      </c>
      <c r="E1198" s="43"/>
      <c r="F1198" s="221" t="s">
        <v>1409</v>
      </c>
      <c r="G1198" s="43"/>
      <c r="H1198" s="43"/>
      <c r="I1198" s="222"/>
      <c r="J1198" s="43"/>
      <c r="K1198" s="43"/>
      <c r="L1198" s="47"/>
      <c r="M1198" s="223"/>
      <c r="N1198" s="224"/>
      <c r="O1198" s="87"/>
      <c r="P1198" s="87"/>
      <c r="Q1198" s="87"/>
      <c r="R1198" s="87"/>
      <c r="S1198" s="87"/>
      <c r="T1198" s="88"/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T1198" s="20" t="s">
        <v>155</v>
      </c>
      <c r="AU1198" s="20" t="s">
        <v>85</v>
      </c>
    </row>
    <row r="1199" s="12" customFormat="1" ht="22.8" customHeight="1">
      <c r="A1199" s="12"/>
      <c r="B1199" s="191"/>
      <c r="C1199" s="192"/>
      <c r="D1199" s="193" t="s">
        <v>74</v>
      </c>
      <c r="E1199" s="205" t="s">
        <v>1410</v>
      </c>
      <c r="F1199" s="205" t="s">
        <v>1411</v>
      </c>
      <c r="G1199" s="192"/>
      <c r="H1199" s="192"/>
      <c r="I1199" s="195"/>
      <c r="J1199" s="206">
        <f>BK1199</f>
        <v>0</v>
      </c>
      <c r="K1199" s="192"/>
      <c r="L1199" s="197"/>
      <c r="M1199" s="198"/>
      <c r="N1199" s="199"/>
      <c r="O1199" s="199"/>
      <c r="P1199" s="200">
        <f>SUM(P1200:P1241)</f>
        <v>0</v>
      </c>
      <c r="Q1199" s="199"/>
      <c r="R1199" s="200">
        <f>SUM(R1200:R1241)</f>
        <v>0.050869999999999999</v>
      </c>
      <c r="S1199" s="199"/>
      <c r="T1199" s="201">
        <f>SUM(T1200:T1241)</f>
        <v>0</v>
      </c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R1199" s="202" t="s">
        <v>85</v>
      </c>
      <c r="AT1199" s="203" t="s">
        <v>74</v>
      </c>
      <c r="AU1199" s="203" t="s">
        <v>83</v>
      </c>
      <c r="AY1199" s="202" t="s">
        <v>146</v>
      </c>
      <c r="BK1199" s="204">
        <f>SUM(BK1200:BK1241)</f>
        <v>0</v>
      </c>
    </row>
    <row r="1200" s="2" customFormat="1" ht="16.5" customHeight="1">
      <c r="A1200" s="41"/>
      <c r="B1200" s="42"/>
      <c r="C1200" s="207" t="s">
        <v>1412</v>
      </c>
      <c r="D1200" s="207" t="s">
        <v>148</v>
      </c>
      <c r="E1200" s="208" t="s">
        <v>1413</v>
      </c>
      <c r="F1200" s="209" t="s">
        <v>1414</v>
      </c>
      <c r="G1200" s="210" t="s">
        <v>241</v>
      </c>
      <c r="H1200" s="211">
        <v>4</v>
      </c>
      <c r="I1200" s="212"/>
      <c r="J1200" s="213">
        <f>ROUND(I1200*H1200,2)</f>
        <v>0</v>
      </c>
      <c r="K1200" s="209" t="s">
        <v>152</v>
      </c>
      <c r="L1200" s="47"/>
      <c r="M1200" s="214" t="s">
        <v>19</v>
      </c>
      <c r="N1200" s="215" t="s">
        <v>46</v>
      </c>
      <c r="O1200" s="87"/>
      <c r="P1200" s="216">
        <f>O1200*H1200</f>
        <v>0</v>
      </c>
      <c r="Q1200" s="216">
        <v>0.00347</v>
      </c>
      <c r="R1200" s="216">
        <f>Q1200*H1200</f>
        <v>0.01388</v>
      </c>
      <c r="S1200" s="216">
        <v>0</v>
      </c>
      <c r="T1200" s="217">
        <f>S1200*H1200</f>
        <v>0</v>
      </c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R1200" s="218" t="s">
        <v>266</v>
      </c>
      <c r="AT1200" s="218" t="s">
        <v>148</v>
      </c>
      <c r="AU1200" s="218" t="s">
        <v>85</v>
      </c>
      <c r="AY1200" s="20" t="s">
        <v>146</v>
      </c>
      <c r="BE1200" s="219">
        <f>IF(N1200="základní",J1200,0)</f>
        <v>0</v>
      </c>
      <c r="BF1200" s="219">
        <f>IF(N1200="snížená",J1200,0)</f>
        <v>0</v>
      </c>
      <c r="BG1200" s="219">
        <f>IF(N1200="zákl. přenesená",J1200,0)</f>
        <v>0</v>
      </c>
      <c r="BH1200" s="219">
        <f>IF(N1200="sníž. přenesená",J1200,0)</f>
        <v>0</v>
      </c>
      <c r="BI1200" s="219">
        <f>IF(N1200="nulová",J1200,0)</f>
        <v>0</v>
      </c>
      <c r="BJ1200" s="20" t="s">
        <v>83</v>
      </c>
      <c r="BK1200" s="219">
        <f>ROUND(I1200*H1200,2)</f>
        <v>0</v>
      </c>
      <c r="BL1200" s="20" t="s">
        <v>266</v>
      </c>
      <c r="BM1200" s="218" t="s">
        <v>1415</v>
      </c>
    </row>
    <row r="1201" s="2" customFormat="1">
      <c r="A1201" s="41"/>
      <c r="B1201" s="42"/>
      <c r="C1201" s="43"/>
      <c r="D1201" s="220" t="s">
        <v>155</v>
      </c>
      <c r="E1201" s="43"/>
      <c r="F1201" s="221" t="s">
        <v>1416</v>
      </c>
      <c r="G1201" s="43"/>
      <c r="H1201" s="43"/>
      <c r="I1201" s="222"/>
      <c r="J1201" s="43"/>
      <c r="K1201" s="43"/>
      <c r="L1201" s="47"/>
      <c r="M1201" s="223"/>
      <c r="N1201" s="224"/>
      <c r="O1201" s="87"/>
      <c r="P1201" s="87"/>
      <c r="Q1201" s="87"/>
      <c r="R1201" s="87"/>
      <c r="S1201" s="87"/>
      <c r="T1201" s="88"/>
      <c r="U1201" s="41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T1201" s="20" t="s">
        <v>155</v>
      </c>
      <c r="AU1201" s="20" t="s">
        <v>85</v>
      </c>
    </row>
    <row r="1202" s="13" customFormat="1">
      <c r="A1202" s="13"/>
      <c r="B1202" s="225"/>
      <c r="C1202" s="226"/>
      <c r="D1202" s="227" t="s">
        <v>157</v>
      </c>
      <c r="E1202" s="228" t="s">
        <v>19</v>
      </c>
      <c r="F1202" s="229" t="s">
        <v>246</v>
      </c>
      <c r="G1202" s="226"/>
      <c r="H1202" s="228" t="s">
        <v>19</v>
      </c>
      <c r="I1202" s="230"/>
      <c r="J1202" s="226"/>
      <c r="K1202" s="226"/>
      <c r="L1202" s="231"/>
      <c r="M1202" s="232"/>
      <c r="N1202" s="233"/>
      <c r="O1202" s="233"/>
      <c r="P1202" s="233"/>
      <c r="Q1202" s="233"/>
      <c r="R1202" s="233"/>
      <c r="S1202" s="233"/>
      <c r="T1202" s="23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5" t="s">
        <v>157</v>
      </c>
      <c r="AU1202" s="235" t="s">
        <v>85</v>
      </c>
      <c r="AV1202" s="13" t="s">
        <v>83</v>
      </c>
      <c r="AW1202" s="13" t="s">
        <v>37</v>
      </c>
      <c r="AX1202" s="13" t="s">
        <v>75</v>
      </c>
      <c r="AY1202" s="235" t="s">
        <v>146</v>
      </c>
    </row>
    <row r="1203" s="14" customFormat="1">
      <c r="A1203" s="14"/>
      <c r="B1203" s="236"/>
      <c r="C1203" s="237"/>
      <c r="D1203" s="227" t="s">
        <v>157</v>
      </c>
      <c r="E1203" s="238" t="s">
        <v>19</v>
      </c>
      <c r="F1203" s="239" t="s">
        <v>153</v>
      </c>
      <c r="G1203" s="237"/>
      <c r="H1203" s="240">
        <v>4</v>
      </c>
      <c r="I1203" s="241"/>
      <c r="J1203" s="237"/>
      <c r="K1203" s="237"/>
      <c r="L1203" s="242"/>
      <c r="M1203" s="243"/>
      <c r="N1203" s="244"/>
      <c r="O1203" s="244"/>
      <c r="P1203" s="244"/>
      <c r="Q1203" s="244"/>
      <c r="R1203" s="244"/>
      <c r="S1203" s="244"/>
      <c r="T1203" s="245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6" t="s">
        <v>157</v>
      </c>
      <c r="AU1203" s="246" t="s">
        <v>85</v>
      </c>
      <c r="AV1203" s="14" t="s">
        <v>85</v>
      </c>
      <c r="AW1203" s="14" t="s">
        <v>37</v>
      </c>
      <c r="AX1203" s="14" t="s">
        <v>75</v>
      </c>
      <c r="AY1203" s="246" t="s">
        <v>146</v>
      </c>
    </row>
    <row r="1204" s="16" customFormat="1">
      <c r="A1204" s="16"/>
      <c r="B1204" s="258"/>
      <c r="C1204" s="259"/>
      <c r="D1204" s="227" t="s">
        <v>157</v>
      </c>
      <c r="E1204" s="260" t="s">
        <v>19</v>
      </c>
      <c r="F1204" s="261" t="s">
        <v>167</v>
      </c>
      <c r="G1204" s="259"/>
      <c r="H1204" s="262">
        <v>4</v>
      </c>
      <c r="I1204" s="263"/>
      <c r="J1204" s="259"/>
      <c r="K1204" s="259"/>
      <c r="L1204" s="264"/>
      <c r="M1204" s="265"/>
      <c r="N1204" s="266"/>
      <c r="O1204" s="266"/>
      <c r="P1204" s="266"/>
      <c r="Q1204" s="266"/>
      <c r="R1204" s="266"/>
      <c r="S1204" s="266"/>
      <c r="T1204" s="267"/>
      <c r="U1204" s="16"/>
      <c r="V1204" s="16"/>
      <c r="W1204" s="16"/>
      <c r="X1204" s="16"/>
      <c r="Y1204" s="16"/>
      <c r="Z1204" s="16"/>
      <c r="AA1204" s="16"/>
      <c r="AB1204" s="16"/>
      <c r="AC1204" s="16"/>
      <c r="AD1204" s="16"/>
      <c r="AE1204" s="16"/>
      <c r="AT1204" s="268" t="s">
        <v>157</v>
      </c>
      <c r="AU1204" s="268" t="s">
        <v>85</v>
      </c>
      <c r="AV1204" s="16" t="s">
        <v>153</v>
      </c>
      <c r="AW1204" s="16" t="s">
        <v>37</v>
      </c>
      <c r="AX1204" s="16" t="s">
        <v>83</v>
      </c>
      <c r="AY1204" s="268" t="s">
        <v>146</v>
      </c>
    </row>
    <row r="1205" s="2" customFormat="1" ht="24.15" customHeight="1">
      <c r="A1205" s="41"/>
      <c r="B1205" s="42"/>
      <c r="C1205" s="207" t="s">
        <v>1417</v>
      </c>
      <c r="D1205" s="207" t="s">
        <v>148</v>
      </c>
      <c r="E1205" s="208" t="s">
        <v>1418</v>
      </c>
      <c r="F1205" s="209" t="s">
        <v>1419</v>
      </c>
      <c r="G1205" s="210" t="s">
        <v>256</v>
      </c>
      <c r="H1205" s="211">
        <v>28</v>
      </c>
      <c r="I1205" s="212"/>
      <c r="J1205" s="213">
        <f>ROUND(I1205*H1205,2)</f>
        <v>0</v>
      </c>
      <c r="K1205" s="209" t="s">
        <v>152</v>
      </c>
      <c r="L1205" s="47"/>
      <c r="M1205" s="214" t="s">
        <v>19</v>
      </c>
      <c r="N1205" s="215" t="s">
        <v>46</v>
      </c>
      <c r="O1205" s="87"/>
      <c r="P1205" s="216">
        <f>O1205*H1205</f>
        <v>0</v>
      </c>
      <c r="Q1205" s="216">
        <v>0.00013999999999999999</v>
      </c>
      <c r="R1205" s="216">
        <f>Q1205*H1205</f>
        <v>0.0039199999999999999</v>
      </c>
      <c r="S1205" s="216">
        <v>0</v>
      </c>
      <c r="T1205" s="217">
        <f>S1205*H1205</f>
        <v>0</v>
      </c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R1205" s="218" t="s">
        <v>266</v>
      </c>
      <c r="AT1205" s="218" t="s">
        <v>148</v>
      </c>
      <c r="AU1205" s="218" t="s">
        <v>85</v>
      </c>
      <c r="AY1205" s="20" t="s">
        <v>146</v>
      </c>
      <c r="BE1205" s="219">
        <f>IF(N1205="základní",J1205,0)</f>
        <v>0</v>
      </c>
      <c r="BF1205" s="219">
        <f>IF(N1205="snížená",J1205,0)</f>
        <v>0</v>
      </c>
      <c r="BG1205" s="219">
        <f>IF(N1205="zákl. přenesená",J1205,0)</f>
        <v>0</v>
      </c>
      <c r="BH1205" s="219">
        <f>IF(N1205="sníž. přenesená",J1205,0)</f>
        <v>0</v>
      </c>
      <c r="BI1205" s="219">
        <f>IF(N1205="nulová",J1205,0)</f>
        <v>0</v>
      </c>
      <c r="BJ1205" s="20" t="s">
        <v>83</v>
      </c>
      <c r="BK1205" s="219">
        <f>ROUND(I1205*H1205,2)</f>
        <v>0</v>
      </c>
      <c r="BL1205" s="20" t="s">
        <v>266</v>
      </c>
      <c r="BM1205" s="218" t="s">
        <v>1420</v>
      </c>
    </row>
    <row r="1206" s="2" customFormat="1">
      <c r="A1206" s="41"/>
      <c r="B1206" s="42"/>
      <c r="C1206" s="43"/>
      <c r="D1206" s="220" t="s">
        <v>155</v>
      </c>
      <c r="E1206" s="43"/>
      <c r="F1206" s="221" t="s">
        <v>1421</v>
      </c>
      <c r="G1206" s="43"/>
      <c r="H1206" s="43"/>
      <c r="I1206" s="222"/>
      <c r="J1206" s="43"/>
      <c r="K1206" s="43"/>
      <c r="L1206" s="47"/>
      <c r="M1206" s="223"/>
      <c r="N1206" s="224"/>
      <c r="O1206" s="87"/>
      <c r="P1206" s="87"/>
      <c r="Q1206" s="87"/>
      <c r="R1206" s="87"/>
      <c r="S1206" s="87"/>
      <c r="T1206" s="88"/>
      <c r="U1206" s="41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T1206" s="20" t="s">
        <v>155</v>
      </c>
      <c r="AU1206" s="20" t="s">
        <v>85</v>
      </c>
    </row>
    <row r="1207" s="2" customFormat="1" ht="21.75" customHeight="1">
      <c r="A1207" s="41"/>
      <c r="B1207" s="42"/>
      <c r="C1207" s="207" t="s">
        <v>1422</v>
      </c>
      <c r="D1207" s="207" t="s">
        <v>148</v>
      </c>
      <c r="E1207" s="208" t="s">
        <v>1423</v>
      </c>
      <c r="F1207" s="209" t="s">
        <v>1424</v>
      </c>
      <c r="G1207" s="210" t="s">
        <v>256</v>
      </c>
      <c r="H1207" s="211">
        <v>1</v>
      </c>
      <c r="I1207" s="212"/>
      <c r="J1207" s="213">
        <f>ROUND(I1207*H1207,2)</f>
        <v>0</v>
      </c>
      <c r="K1207" s="209" t="s">
        <v>152</v>
      </c>
      <c r="L1207" s="47"/>
      <c r="M1207" s="214" t="s">
        <v>19</v>
      </c>
      <c r="N1207" s="215" t="s">
        <v>46</v>
      </c>
      <c r="O1207" s="87"/>
      <c r="P1207" s="216">
        <f>O1207*H1207</f>
        <v>0</v>
      </c>
      <c r="Q1207" s="216">
        <v>0.00029</v>
      </c>
      <c r="R1207" s="216">
        <f>Q1207*H1207</f>
        <v>0.00029</v>
      </c>
      <c r="S1207" s="216">
        <v>0</v>
      </c>
      <c r="T1207" s="217">
        <f>S1207*H1207</f>
        <v>0</v>
      </c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R1207" s="218" t="s">
        <v>266</v>
      </c>
      <c r="AT1207" s="218" t="s">
        <v>148</v>
      </c>
      <c r="AU1207" s="218" t="s">
        <v>85</v>
      </c>
      <c r="AY1207" s="20" t="s">
        <v>146</v>
      </c>
      <c r="BE1207" s="219">
        <f>IF(N1207="základní",J1207,0)</f>
        <v>0</v>
      </c>
      <c r="BF1207" s="219">
        <f>IF(N1207="snížená",J1207,0)</f>
        <v>0</v>
      </c>
      <c r="BG1207" s="219">
        <f>IF(N1207="zákl. přenesená",J1207,0)</f>
        <v>0</v>
      </c>
      <c r="BH1207" s="219">
        <f>IF(N1207="sníž. přenesená",J1207,0)</f>
        <v>0</v>
      </c>
      <c r="BI1207" s="219">
        <f>IF(N1207="nulová",J1207,0)</f>
        <v>0</v>
      </c>
      <c r="BJ1207" s="20" t="s">
        <v>83</v>
      </c>
      <c r="BK1207" s="219">
        <f>ROUND(I1207*H1207,2)</f>
        <v>0</v>
      </c>
      <c r="BL1207" s="20" t="s">
        <v>266</v>
      </c>
      <c r="BM1207" s="218" t="s">
        <v>1425</v>
      </c>
    </row>
    <row r="1208" s="2" customFormat="1">
      <c r="A1208" s="41"/>
      <c r="B1208" s="42"/>
      <c r="C1208" s="43"/>
      <c r="D1208" s="220" t="s">
        <v>155</v>
      </c>
      <c r="E1208" s="43"/>
      <c r="F1208" s="221" t="s">
        <v>1426</v>
      </c>
      <c r="G1208" s="43"/>
      <c r="H1208" s="43"/>
      <c r="I1208" s="222"/>
      <c r="J1208" s="43"/>
      <c r="K1208" s="43"/>
      <c r="L1208" s="47"/>
      <c r="M1208" s="223"/>
      <c r="N1208" s="224"/>
      <c r="O1208" s="87"/>
      <c r="P1208" s="87"/>
      <c r="Q1208" s="87"/>
      <c r="R1208" s="87"/>
      <c r="S1208" s="87"/>
      <c r="T1208" s="88"/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T1208" s="20" t="s">
        <v>155</v>
      </c>
      <c r="AU1208" s="20" t="s">
        <v>85</v>
      </c>
    </row>
    <row r="1209" s="2" customFormat="1" ht="21.75" customHeight="1">
      <c r="A1209" s="41"/>
      <c r="B1209" s="42"/>
      <c r="C1209" s="207" t="s">
        <v>1427</v>
      </c>
      <c r="D1209" s="207" t="s">
        <v>148</v>
      </c>
      <c r="E1209" s="208" t="s">
        <v>1428</v>
      </c>
      <c r="F1209" s="209" t="s">
        <v>1429</v>
      </c>
      <c r="G1209" s="210" t="s">
        <v>256</v>
      </c>
      <c r="H1209" s="211">
        <v>28</v>
      </c>
      <c r="I1209" s="212"/>
      <c r="J1209" s="213">
        <f>ROUND(I1209*H1209,2)</f>
        <v>0</v>
      </c>
      <c r="K1209" s="209" t="s">
        <v>152</v>
      </c>
      <c r="L1209" s="47"/>
      <c r="M1209" s="214" t="s">
        <v>19</v>
      </c>
      <c r="N1209" s="215" t="s">
        <v>46</v>
      </c>
      <c r="O1209" s="87"/>
      <c r="P1209" s="216">
        <f>O1209*H1209</f>
        <v>0</v>
      </c>
      <c r="Q1209" s="216">
        <v>0.00069999999999999999</v>
      </c>
      <c r="R1209" s="216">
        <f>Q1209*H1209</f>
        <v>0.019599999999999999</v>
      </c>
      <c r="S1209" s="216">
        <v>0</v>
      </c>
      <c r="T1209" s="217">
        <f>S1209*H1209</f>
        <v>0</v>
      </c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R1209" s="218" t="s">
        <v>266</v>
      </c>
      <c r="AT1209" s="218" t="s">
        <v>148</v>
      </c>
      <c r="AU1209" s="218" t="s">
        <v>85</v>
      </c>
      <c r="AY1209" s="20" t="s">
        <v>146</v>
      </c>
      <c r="BE1209" s="219">
        <f>IF(N1209="základní",J1209,0)</f>
        <v>0</v>
      </c>
      <c r="BF1209" s="219">
        <f>IF(N1209="snížená",J1209,0)</f>
        <v>0</v>
      </c>
      <c r="BG1209" s="219">
        <f>IF(N1209="zákl. přenesená",J1209,0)</f>
        <v>0</v>
      </c>
      <c r="BH1209" s="219">
        <f>IF(N1209="sníž. přenesená",J1209,0)</f>
        <v>0</v>
      </c>
      <c r="BI1209" s="219">
        <f>IF(N1209="nulová",J1209,0)</f>
        <v>0</v>
      </c>
      <c r="BJ1209" s="20" t="s">
        <v>83</v>
      </c>
      <c r="BK1209" s="219">
        <f>ROUND(I1209*H1209,2)</f>
        <v>0</v>
      </c>
      <c r="BL1209" s="20" t="s">
        <v>266</v>
      </c>
      <c r="BM1209" s="218" t="s">
        <v>1430</v>
      </c>
    </row>
    <row r="1210" s="2" customFormat="1">
      <c r="A1210" s="41"/>
      <c r="B1210" s="42"/>
      <c r="C1210" s="43"/>
      <c r="D1210" s="220" t="s">
        <v>155</v>
      </c>
      <c r="E1210" s="43"/>
      <c r="F1210" s="221" t="s">
        <v>1431</v>
      </c>
      <c r="G1210" s="43"/>
      <c r="H1210" s="43"/>
      <c r="I1210" s="222"/>
      <c r="J1210" s="43"/>
      <c r="K1210" s="43"/>
      <c r="L1210" s="47"/>
      <c r="M1210" s="223"/>
      <c r="N1210" s="224"/>
      <c r="O1210" s="87"/>
      <c r="P1210" s="87"/>
      <c r="Q1210" s="87"/>
      <c r="R1210" s="87"/>
      <c r="S1210" s="87"/>
      <c r="T1210" s="88"/>
      <c r="U1210" s="41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T1210" s="20" t="s">
        <v>155</v>
      </c>
      <c r="AU1210" s="20" t="s">
        <v>85</v>
      </c>
    </row>
    <row r="1211" s="2" customFormat="1" ht="16.5" customHeight="1">
      <c r="A1211" s="41"/>
      <c r="B1211" s="42"/>
      <c r="C1211" s="207" t="s">
        <v>1432</v>
      </c>
      <c r="D1211" s="207" t="s">
        <v>148</v>
      </c>
      <c r="E1211" s="208" t="s">
        <v>1433</v>
      </c>
      <c r="F1211" s="209" t="s">
        <v>1434</v>
      </c>
      <c r="G1211" s="210" t="s">
        <v>256</v>
      </c>
      <c r="H1211" s="211">
        <v>1</v>
      </c>
      <c r="I1211" s="212"/>
      <c r="J1211" s="213">
        <f>ROUND(I1211*H1211,2)</f>
        <v>0</v>
      </c>
      <c r="K1211" s="209" t="s">
        <v>152</v>
      </c>
      <c r="L1211" s="47"/>
      <c r="M1211" s="214" t="s">
        <v>19</v>
      </c>
      <c r="N1211" s="215" t="s">
        <v>46</v>
      </c>
      <c r="O1211" s="87"/>
      <c r="P1211" s="216">
        <f>O1211*H1211</f>
        <v>0</v>
      </c>
      <c r="Q1211" s="216">
        <v>0.00027</v>
      </c>
      <c r="R1211" s="216">
        <f>Q1211*H1211</f>
        <v>0.00027</v>
      </c>
      <c r="S1211" s="216">
        <v>0</v>
      </c>
      <c r="T1211" s="217">
        <f>S1211*H1211</f>
        <v>0</v>
      </c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R1211" s="218" t="s">
        <v>266</v>
      </c>
      <c r="AT1211" s="218" t="s">
        <v>148</v>
      </c>
      <c r="AU1211" s="218" t="s">
        <v>85</v>
      </c>
      <c r="AY1211" s="20" t="s">
        <v>146</v>
      </c>
      <c r="BE1211" s="219">
        <f>IF(N1211="základní",J1211,0)</f>
        <v>0</v>
      </c>
      <c r="BF1211" s="219">
        <f>IF(N1211="snížená",J1211,0)</f>
        <v>0</v>
      </c>
      <c r="BG1211" s="219">
        <f>IF(N1211="zákl. přenesená",J1211,0)</f>
        <v>0</v>
      </c>
      <c r="BH1211" s="219">
        <f>IF(N1211="sníž. přenesená",J1211,0)</f>
        <v>0</v>
      </c>
      <c r="BI1211" s="219">
        <f>IF(N1211="nulová",J1211,0)</f>
        <v>0</v>
      </c>
      <c r="BJ1211" s="20" t="s">
        <v>83</v>
      </c>
      <c r="BK1211" s="219">
        <f>ROUND(I1211*H1211,2)</f>
        <v>0</v>
      </c>
      <c r="BL1211" s="20" t="s">
        <v>266</v>
      </c>
      <c r="BM1211" s="218" t="s">
        <v>1435</v>
      </c>
    </row>
    <row r="1212" s="2" customFormat="1">
      <c r="A1212" s="41"/>
      <c r="B1212" s="42"/>
      <c r="C1212" s="43"/>
      <c r="D1212" s="220" t="s">
        <v>155</v>
      </c>
      <c r="E1212" s="43"/>
      <c r="F1212" s="221" t="s">
        <v>1436</v>
      </c>
      <c r="G1212" s="43"/>
      <c r="H1212" s="43"/>
      <c r="I1212" s="222"/>
      <c r="J1212" s="43"/>
      <c r="K1212" s="43"/>
      <c r="L1212" s="47"/>
      <c r="M1212" s="223"/>
      <c r="N1212" s="224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155</v>
      </c>
      <c r="AU1212" s="20" t="s">
        <v>85</v>
      </c>
    </row>
    <row r="1213" s="2" customFormat="1" ht="16.5" customHeight="1">
      <c r="A1213" s="41"/>
      <c r="B1213" s="42"/>
      <c r="C1213" s="207" t="s">
        <v>1437</v>
      </c>
      <c r="D1213" s="207" t="s">
        <v>148</v>
      </c>
      <c r="E1213" s="208" t="s">
        <v>1438</v>
      </c>
      <c r="F1213" s="209" t="s">
        <v>1439</v>
      </c>
      <c r="G1213" s="210" t="s">
        <v>256</v>
      </c>
      <c r="H1213" s="211">
        <v>2</v>
      </c>
      <c r="I1213" s="212"/>
      <c r="J1213" s="213">
        <f>ROUND(I1213*H1213,2)</f>
        <v>0</v>
      </c>
      <c r="K1213" s="209" t="s">
        <v>152</v>
      </c>
      <c r="L1213" s="47"/>
      <c r="M1213" s="214" t="s">
        <v>19</v>
      </c>
      <c r="N1213" s="215" t="s">
        <v>46</v>
      </c>
      <c r="O1213" s="87"/>
      <c r="P1213" s="216">
        <f>O1213*H1213</f>
        <v>0</v>
      </c>
      <c r="Q1213" s="216">
        <v>0.00021000000000000001</v>
      </c>
      <c r="R1213" s="216">
        <f>Q1213*H1213</f>
        <v>0.00042000000000000002</v>
      </c>
      <c r="S1213" s="216">
        <v>0</v>
      </c>
      <c r="T1213" s="217">
        <f>S1213*H1213</f>
        <v>0</v>
      </c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R1213" s="218" t="s">
        <v>266</v>
      </c>
      <c r="AT1213" s="218" t="s">
        <v>148</v>
      </c>
      <c r="AU1213" s="218" t="s">
        <v>85</v>
      </c>
      <c r="AY1213" s="20" t="s">
        <v>146</v>
      </c>
      <c r="BE1213" s="219">
        <f>IF(N1213="základní",J1213,0)</f>
        <v>0</v>
      </c>
      <c r="BF1213" s="219">
        <f>IF(N1213="snížená",J1213,0)</f>
        <v>0</v>
      </c>
      <c r="BG1213" s="219">
        <f>IF(N1213="zákl. přenesená",J1213,0)</f>
        <v>0</v>
      </c>
      <c r="BH1213" s="219">
        <f>IF(N1213="sníž. přenesená",J1213,0)</f>
        <v>0</v>
      </c>
      <c r="BI1213" s="219">
        <f>IF(N1213="nulová",J1213,0)</f>
        <v>0</v>
      </c>
      <c r="BJ1213" s="20" t="s">
        <v>83</v>
      </c>
      <c r="BK1213" s="219">
        <f>ROUND(I1213*H1213,2)</f>
        <v>0</v>
      </c>
      <c r="BL1213" s="20" t="s">
        <v>266</v>
      </c>
      <c r="BM1213" s="218" t="s">
        <v>1440</v>
      </c>
    </row>
    <row r="1214" s="2" customFormat="1">
      <c r="A1214" s="41"/>
      <c r="B1214" s="42"/>
      <c r="C1214" s="43"/>
      <c r="D1214" s="220" t="s">
        <v>155</v>
      </c>
      <c r="E1214" s="43"/>
      <c r="F1214" s="221" t="s">
        <v>1441</v>
      </c>
      <c r="G1214" s="43"/>
      <c r="H1214" s="43"/>
      <c r="I1214" s="222"/>
      <c r="J1214" s="43"/>
      <c r="K1214" s="43"/>
      <c r="L1214" s="47"/>
      <c r="M1214" s="223"/>
      <c r="N1214" s="224"/>
      <c r="O1214" s="87"/>
      <c r="P1214" s="87"/>
      <c r="Q1214" s="87"/>
      <c r="R1214" s="87"/>
      <c r="S1214" s="87"/>
      <c r="T1214" s="88"/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T1214" s="20" t="s">
        <v>155</v>
      </c>
      <c r="AU1214" s="20" t="s">
        <v>85</v>
      </c>
    </row>
    <row r="1215" s="2" customFormat="1" ht="16.5" customHeight="1">
      <c r="A1215" s="41"/>
      <c r="B1215" s="42"/>
      <c r="C1215" s="207" t="s">
        <v>1442</v>
      </c>
      <c r="D1215" s="207" t="s">
        <v>148</v>
      </c>
      <c r="E1215" s="208" t="s">
        <v>1443</v>
      </c>
      <c r="F1215" s="209" t="s">
        <v>1444</v>
      </c>
      <c r="G1215" s="210" t="s">
        <v>256</v>
      </c>
      <c r="H1215" s="211">
        <v>2</v>
      </c>
      <c r="I1215" s="212"/>
      <c r="J1215" s="213">
        <f>ROUND(I1215*H1215,2)</f>
        <v>0</v>
      </c>
      <c r="K1215" s="209" t="s">
        <v>152</v>
      </c>
      <c r="L1215" s="47"/>
      <c r="M1215" s="214" t="s">
        <v>19</v>
      </c>
      <c r="N1215" s="215" t="s">
        <v>46</v>
      </c>
      <c r="O1215" s="87"/>
      <c r="P1215" s="216">
        <f>O1215*H1215</f>
        <v>0</v>
      </c>
      <c r="Q1215" s="216">
        <v>0.00034000000000000002</v>
      </c>
      <c r="R1215" s="216">
        <f>Q1215*H1215</f>
        <v>0.00068000000000000005</v>
      </c>
      <c r="S1215" s="216">
        <v>0</v>
      </c>
      <c r="T1215" s="217">
        <f>S1215*H1215</f>
        <v>0</v>
      </c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R1215" s="218" t="s">
        <v>266</v>
      </c>
      <c r="AT1215" s="218" t="s">
        <v>148</v>
      </c>
      <c r="AU1215" s="218" t="s">
        <v>85</v>
      </c>
      <c r="AY1215" s="20" t="s">
        <v>146</v>
      </c>
      <c r="BE1215" s="219">
        <f>IF(N1215="základní",J1215,0)</f>
        <v>0</v>
      </c>
      <c r="BF1215" s="219">
        <f>IF(N1215="snížená",J1215,0)</f>
        <v>0</v>
      </c>
      <c r="BG1215" s="219">
        <f>IF(N1215="zákl. přenesená",J1215,0)</f>
        <v>0</v>
      </c>
      <c r="BH1215" s="219">
        <f>IF(N1215="sníž. přenesená",J1215,0)</f>
        <v>0</v>
      </c>
      <c r="BI1215" s="219">
        <f>IF(N1215="nulová",J1215,0)</f>
        <v>0</v>
      </c>
      <c r="BJ1215" s="20" t="s">
        <v>83</v>
      </c>
      <c r="BK1215" s="219">
        <f>ROUND(I1215*H1215,2)</f>
        <v>0</v>
      </c>
      <c r="BL1215" s="20" t="s">
        <v>266</v>
      </c>
      <c r="BM1215" s="218" t="s">
        <v>1445</v>
      </c>
    </row>
    <row r="1216" s="2" customFormat="1">
      <c r="A1216" s="41"/>
      <c r="B1216" s="42"/>
      <c r="C1216" s="43"/>
      <c r="D1216" s="220" t="s">
        <v>155</v>
      </c>
      <c r="E1216" s="43"/>
      <c r="F1216" s="221" t="s">
        <v>1446</v>
      </c>
      <c r="G1216" s="43"/>
      <c r="H1216" s="43"/>
      <c r="I1216" s="222"/>
      <c r="J1216" s="43"/>
      <c r="K1216" s="43"/>
      <c r="L1216" s="47"/>
      <c r="M1216" s="223"/>
      <c r="N1216" s="224"/>
      <c r="O1216" s="87"/>
      <c r="P1216" s="87"/>
      <c r="Q1216" s="87"/>
      <c r="R1216" s="87"/>
      <c r="S1216" s="87"/>
      <c r="T1216" s="88"/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T1216" s="20" t="s">
        <v>155</v>
      </c>
      <c r="AU1216" s="20" t="s">
        <v>85</v>
      </c>
    </row>
    <row r="1217" s="13" customFormat="1">
      <c r="A1217" s="13"/>
      <c r="B1217" s="225"/>
      <c r="C1217" s="226"/>
      <c r="D1217" s="227" t="s">
        <v>157</v>
      </c>
      <c r="E1217" s="228" t="s">
        <v>19</v>
      </c>
      <c r="F1217" s="229" t="s">
        <v>246</v>
      </c>
      <c r="G1217" s="226"/>
      <c r="H1217" s="228" t="s">
        <v>19</v>
      </c>
      <c r="I1217" s="230"/>
      <c r="J1217" s="226"/>
      <c r="K1217" s="226"/>
      <c r="L1217" s="231"/>
      <c r="M1217" s="232"/>
      <c r="N1217" s="233"/>
      <c r="O1217" s="233"/>
      <c r="P1217" s="233"/>
      <c r="Q1217" s="233"/>
      <c r="R1217" s="233"/>
      <c r="S1217" s="233"/>
      <c r="T1217" s="23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5" t="s">
        <v>157</v>
      </c>
      <c r="AU1217" s="235" t="s">
        <v>85</v>
      </c>
      <c r="AV1217" s="13" t="s">
        <v>83</v>
      </c>
      <c r="AW1217" s="13" t="s">
        <v>37</v>
      </c>
      <c r="AX1217" s="13" t="s">
        <v>75</v>
      </c>
      <c r="AY1217" s="235" t="s">
        <v>146</v>
      </c>
    </row>
    <row r="1218" s="14" customFormat="1">
      <c r="A1218" s="14"/>
      <c r="B1218" s="236"/>
      <c r="C1218" s="237"/>
      <c r="D1218" s="227" t="s">
        <v>157</v>
      </c>
      <c r="E1218" s="238" t="s">
        <v>19</v>
      </c>
      <c r="F1218" s="239" t="s">
        <v>85</v>
      </c>
      <c r="G1218" s="237"/>
      <c r="H1218" s="240">
        <v>2</v>
      </c>
      <c r="I1218" s="241"/>
      <c r="J1218" s="237"/>
      <c r="K1218" s="237"/>
      <c r="L1218" s="242"/>
      <c r="M1218" s="243"/>
      <c r="N1218" s="244"/>
      <c r="O1218" s="244"/>
      <c r="P1218" s="244"/>
      <c r="Q1218" s="244"/>
      <c r="R1218" s="244"/>
      <c r="S1218" s="244"/>
      <c r="T1218" s="245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6" t="s">
        <v>157</v>
      </c>
      <c r="AU1218" s="246" t="s">
        <v>85</v>
      </c>
      <c r="AV1218" s="14" t="s">
        <v>85</v>
      </c>
      <c r="AW1218" s="14" t="s">
        <v>37</v>
      </c>
      <c r="AX1218" s="14" t="s">
        <v>75</v>
      </c>
      <c r="AY1218" s="246" t="s">
        <v>146</v>
      </c>
    </row>
    <row r="1219" s="16" customFormat="1">
      <c r="A1219" s="16"/>
      <c r="B1219" s="258"/>
      <c r="C1219" s="259"/>
      <c r="D1219" s="227" t="s">
        <v>157</v>
      </c>
      <c r="E1219" s="260" t="s">
        <v>19</v>
      </c>
      <c r="F1219" s="261" t="s">
        <v>167</v>
      </c>
      <c r="G1219" s="259"/>
      <c r="H1219" s="262">
        <v>2</v>
      </c>
      <c r="I1219" s="263"/>
      <c r="J1219" s="259"/>
      <c r="K1219" s="259"/>
      <c r="L1219" s="264"/>
      <c r="M1219" s="265"/>
      <c r="N1219" s="266"/>
      <c r="O1219" s="266"/>
      <c r="P1219" s="266"/>
      <c r="Q1219" s="266"/>
      <c r="R1219" s="266"/>
      <c r="S1219" s="266"/>
      <c r="T1219" s="267"/>
      <c r="U1219" s="16"/>
      <c r="V1219" s="16"/>
      <c r="W1219" s="16"/>
      <c r="X1219" s="16"/>
      <c r="Y1219" s="16"/>
      <c r="Z1219" s="16"/>
      <c r="AA1219" s="16"/>
      <c r="AB1219" s="16"/>
      <c r="AC1219" s="16"/>
      <c r="AD1219" s="16"/>
      <c r="AE1219" s="16"/>
      <c r="AT1219" s="268" t="s">
        <v>157</v>
      </c>
      <c r="AU1219" s="268" t="s">
        <v>85</v>
      </c>
      <c r="AV1219" s="16" t="s">
        <v>153</v>
      </c>
      <c r="AW1219" s="16" t="s">
        <v>37</v>
      </c>
      <c r="AX1219" s="16" t="s">
        <v>83</v>
      </c>
      <c r="AY1219" s="268" t="s">
        <v>146</v>
      </c>
    </row>
    <row r="1220" s="2" customFormat="1" ht="16.5" customHeight="1">
      <c r="A1220" s="41"/>
      <c r="B1220" s="42"/>
      <c r="C1220" s="207" t="s">
        <v>1447</v>
      </c>
      <c r="D1220" s="207" t="s">
        <v>148</v>
      </c>
      <c r="E1220" s="208" t="s">
        <v>1448</v>
      </c>
      <c r="F1220" s="209" t="s">
        <v>1449</v>
      </c>
      <c r="G1220" s="210" t="s">
        <v>256</v>
      </c>
      <c r="H1220" s="211">
        <v>8</v>
      </c>
      <c r="I1220" s="212"/>
      <c r="J1220" s="213">
        <f>ROUND(I1220*H1220,2)</f>
        <v>0</v>
      </c>
      <c r="K1220" s="209" t="s">
        <v>152</v>
      </c>
      <c r="L1220" s="47"/>
      <c r="M1220" s="214" t="s">
        <v>19</v>
      </c>
      <c r="N1220" s="215" t="s">
        <v>46</v>
      </c>
      <c r="O1220" s="87"/>
      <c r="P1220" s="216">
        <f>O1220*H1220</f>
        <v>0</v>
      </c>
      <c r="Q1220" s="216">
        <v>0.00050000000000000001</v>
      </c>
      <c r="R1220" s="216">
        <f>Q1220*H1220</f>
        <v>0.0040000000000000001</v>
      </c>
      <c r="S1220" s="216">
        <v>0</v>
      </c>
      <c r="T1220" s="217">
        <f>S1220*H1220</f>
        <v>0</v>
      </c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R1220" s="218" t="s">
        <v>266</v>
      </c>
      <c r="AT1220" s="218" t="s">
        <v>148</v>
      </c>
      <c r="AU1220" s="218" t="s">
        <v>85</v>
      </c>
      <c r="AY1220" s="20" t="s">
        <v>146</v>
      </c>
      <c r="BE1220" s="219">
        <f>IF(N1220="základní",J1220,0)</f>
        <v>0</v>
      </c>
      <c r="BF1220" s="219">
        <f>IF(N1220="snížená",J1220,0)</f>
        <v>0</v>
      </c>
      <c r="BG1220" s="219">
        <f>IF(N1220="zákl. přenesená",J1220,0)</f>
        <v>0</v>
      </c>
      <c r="BH1220" s="219">
        <f>IF(N1220="sníž. přenesená",J1220,0)</f>
        <v>0</v>
      </c>
      <c r="BI1220" s="219">
        <f>IF(N1220="nulová",J1220,0)</f>
        <v>0</v>
      </c>
      <c r="BJ1220" s="20" t="s">
        <v>83</v>
      </c>
      <c r="BK1220" s="219">
        <f>ROUND(I1220*H1220,2)</f>
        <v>0</v>
      </c>
      <c r="BL1220" s="20" t="s">
        <v>266</v>
      </c>
      <c r="BM1220" s="218" t="s">
        <v>1450</v>
      </c>
    </row>
    <row r="1221" s="2" customFormat="1">
      <c r="A1221" s="41"/>
      <c r="B1221" s="42"/>
      <c r="C1221" s="43"/>
      <c r="D1221" s="220" t="s">
        <v>155</v>
      </c>
      <c r="E1221" s="43"/>
      <c r="F1221" s="221" t="s">
        <v>1451</v>
      </c>
      <c r="G1221" s="43"/>
      <c r="H1221" s="43"/>
      <c r="I1221" s="222"/>
      <c r="J1221" s="43"/>
      <c r="K1221" s="43"/>
      <c r="L1221" s="47"/>
      <c r="M1221" s="223"/>
      <c r="N1221" s="224"/>
      <c r="O1221" s="87"/>
      <c r="P1221" s="87"/>
      <c r="Q1221" s="87"/>
      <c r="R1221" s="87"/>
      <c r="S1221" s="87"/>
      <c r="T1221" s="88"/>
      <c r="U1221" s="41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T1221" s="20" t="s">
        <v>155</v>
      </c>
      <c r="AU1221" s="20" t="s">
        <v>85</v>
      </c>
    </row>
    <row r="1222" s="13" customFormat="1">
      <c r="A1222" s="13"/>
      <c r="B1222" s="225"/>
      <c r="C1222" s="226"/>
      <c r="D1222" s="227" t="s">
        <v>157</v>
      </c>
      <c r="E1222" s="228" t="s">
        <v>19</v>
      </c>
      <c r="F1222" s="229" t="s">
        <v>246</v>
      </c>
      <c r="G1222" s="226"/>
      <c r="H1222" s="228" t="s">
        <v>19</v>
      </c>
      <c r="I1222" s="230"/>
      <c r="J1222" s="226"/>
      <c r="K1222" s="226"/>
      <c r="L1222" s="231"/>
      <c r="M1222" s="232"/>
      <c r="N1222" s="233"/>
      <c r="O1222" s="233"/>
      <c r="P1222" s="233"/>
      <c r="Q1222" s="233"/>
      <c r="R1222" s="233"/>
      <c r="S1222" s="233"/>
      <c r="T1222" s="23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5" t="s">
        <v>157</v>
      </c>
      <c r="AU1222" s="235" t="s">
        <v>85</v>
      </c>
      <c r="AV1222" s="13" t="s">
        <v>83</v>
      </c>
      <c r="AW1222" s="13" t="s">
        <v>37</v>
      </c>
      <c r="AX1222" s="13" t="s">
        <v>75</v>
      </c>
      <c r="AY1222" s="235" t="s">
        <v>146</v>
      </c>
    </row>
    <row r="1223" s="14" customFormat="1">
      <c r="A1223" s="14"/>
      <c r="B1223" s="236"/>
      <c r="C1223" s="237"/>
      <c r="D1223" s="227" t="s">
        <v>157</v>
      </c>
      <c r="E1223" s="238" t="s">
        <v>19</v>
      </c>
      <c r="F1223" s="239" t="s">
        <v>209</v>
      </c>
      <c r="G1223" s="237"/>
      <c r="H1223" s="240">
        <v>8</v>
      </c>
      <c r="I1223" s="241"/>
      <c r="J1223" s="237"/>
      <c r="K1223" s="237"/>
      <c r="L1223" s="242"/>
      <c r="M1223" s="243"/>
      <c r="N1223" s="244"/>
      <c r="O1223" s="244"/>
      <c r="P1223" s="244"/>
      <c r="Q1223" s="244"/>
      <c r="R1223" s="244"/>
      <c r="S1223" s="244"/>
      <c r="T1223" s="245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6" t="s">
        <v>157</v>
      </c>
      <c r="AU1223" s="246" t="s">
        <v>85</v>
      </c>
      <c r="AV1223" s="14" t="s">
        <v>85</v>
      </c>
      <c r="AW1223" s="14" t="s">
        <v>37</v>
      </c>
      <c r="AX1223" s="14" t="s">
        <v>75</v>
      </c>
      <c r="AY1223" s="246" t="s">
        <v>146</v>
      </c>
    </row>
    <row r="1224" s="16" customFormat="1">
      <c r="A1224" s="16"/>
      <c r="B1224" s="258"/>
      <c r="C1224" s="259"/>
      <c r="D1224" s="227" t="s">
        <v>157</v>
      </c>
      <c r="E1224" s="260" t="s">
        <v>19</v>
      </c>
      <c r="F1224" s="261" t="s">
        <v>167</v>
      </c>
      <c r="G1224" s="259"/>
      <c r="H1224" s="262">
        <v>8</v>
      </c>
      <c r="I1224" s="263"/>
      <c r="J1224" s="259"/>
      <c r="K1224" s="259"/>
      <c r="L1224" s="264"/>
      <c r="M1224" s="265"/>
      <c r="N1224" s="266"/>
      <c r="O1224" s="266"/>
      <c r="P1224" s="266"/>
      <c r="Q1224" s="266"/>
      <c r="R1224" s="266"/>
      <c r="S1224" s="266"/>
      <c r="T1224" s="267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/>
      <c r="AE1224" s="16"/>
      <c r="AT1224" s="268" t="s">
        <v>157</v>
      </c>
      <c r="AU1224" s="268" t="s">
        <v>85</v>
      </c>
      <c r="AV1224" s="16" t="s">
        <v>153</v>
      </c>
      <c r="AW1224" s="16" t="s">
        <v>37</v>
      </c>
      <c r="AX1224" s="16" t="s">
        <v>83</v>
      </c>
      <c r="AY1224" s="268" t="s">
        <v>146</v>
      </c>
    </row>
    <row r="1225" s="2" customFormat="1" ht="16.5" customHeight="1">
      <c r="A1225" s="41"/>
      <c r="B1225" s="42"/>
      <c r="C1225" s="207" t="s">
        <v>1452</v>
      </c>
      <c r="D1225" s="207" t="s">
        <v>148</v>
      </c>
      <c r="E1225" s="208" t="s">
        <v>1453</v>
      </c>
      <c r="F1225" s="209" t="s">
        <v>1454</v>
      </c>
      <c r="G1225" s="210" t="s">
        <v>256</v>
      </c>
      <c r="H1225" s="211">
        <v>8</v>
      </c>
      <c r="I1225" s="212"/>
      <c r="J1225" s="213">
        <f>ROUND(I1225*H1225,2)</f>
        <v>0</v>
      </c>
      <c r="K1225" s="209" t="s">
        <v>152</v>
      </c>
      <c r="L1225" s="47"/>
      <c r="M1225" s="214" t="s">
        <v>19</v>
      </c>
      <c r="N1225" s="215" t="s">
        <v>46</v>
      </c>
      <c r="O1225" s="87"/>
      <c r="P1225" s="216">
        <f>O1225*H1225</f>
        <v>0</v>
      </c>
      <c r="Q1225" s="216">
        <v>0.00055999999999999995</v>
      </c>
      <c r="R1225" s="216">
        <f>Q1225*H1225</f>
        <v>0.0044799999999999996</v>
      </c>
      <c r="S1225" s="216">
        <v>0</v>
      </c>
      <c r="T1225" s="217">
        <f>S1225*H1225</f>
        <v>0</v>
      </c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R1225" s="218" t="s">
        <v>266</v>
      </c>
      <c r="AT1225" s="218" t="s">
        <v>148</v>
      </c>
      <c r="AU1225" s="218" t="s">
        <v>85</v>
      </c>
      <c r="AY1225" s="20" t="s">
        <v>146</v>
      </c>
      <c r="BE1225" s="219">
        <f>IF(N1225="základní",J1225,0)</f>
        <v>0</v>
      </c>
      <c r="BF1225" s="219">
        <f>IF(N1225="snížená",J1225,0)</f>
        <v>0</v>
      </c>
      <c r="BG1225" s="219">
        <f>IF(N1225="zákl. přenesená",J1225,0)</f>
        <v>0</v>
      </c>
      <c r="BH1225" s="219">
        <f>IF(N1225="sníž. přenesená",J1225,0)</f>
        <v>0</v>
      </c>
      <c r="BI1225" s="219">
        <f>IF(N1225="nulová",J1225,0)</f>
        <v>0</v>
      </c>
      <c r="BJ1225" s="20" t="s">
        <v>83</v>
      </c>
      <c r="BK1225" s="219">
        <f>ROUND(I1225*H1225,2)</f>
        <v>0</v>
      </c>
      <c r="BL1225" s="20" t="s">
        <v>266</v>
      </c>
      <c r="BM1225" s="218" t="s">
        <v>1455</v>
      </c>
    </row>
    <row r="1226" s="2" customFormat="1">
      <c r="A1226" s="41"/>
      <c r="B1226" s="42"/>
      <c r="C1226" s="43"/>
      <c r="D1226" s="220" t="s">
        <v>155</v>
      </c>
      <c r="E1226" s="43"/>
      <c r="F1226" s="221" t="s">
        <v>1456</v>
      </c>
      <c r="G1226" s="43"/>
      <c r="H1226" s="43"/>
      <c r="I1226" s="222"/>
      <c r="J1226" s="43"/>
      <c r="K1226" s="43"/>
      <c r="L1226" s="47"/>
      <c r="M1226" s="223"/>
      <c r="N1226" s="224"/>
      <c r="O1226" s="87"/>
      <c r="P1226" s="87"/>
      <c r="Q1226" s="87"/>
      <c r="R1226" s="87"/>
      <c r="S1226" s="87"/>
      <c r="T1226" s="88"/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T1226" s="20" t="s">
        <v>155</v>
      </c>
      <c r="AU1226" s="20" t="s">
        <v>85</v>
      </c>
    </row>
    <row r="1227" s="13" customFormat="1">
      <c r="A1227" s="13"/>
      <c r="B1227" s="225"/>
      <c r="C1227" s="226"/>
      <c r="D1227" s="227" t="s">
        <v>157</v>
      </c>
      <c r="E1227" s="228" t="s">
        <v>19</v>
      </c>
      <c r="F1227" s="229" t="s">
        <v>1133</v>
      </c>
      <c r="G1227" s="226"/>
      <c r="H1227" s="228" t="s">
        <v>19</v>
      </c>
      <c r="I1227" s="230"/>
      <c r="J1227" s="226"/>
      <c r="K1227" s="226"/>
      <c r="L1227" s="231"/>
      <c r="M1227" s="232"/>
      <c r="N1227" s="233"/>
      <c r="O1227" s="233"/>
      <c r="P1227" s="233"/>
      <c r="Q1227" s="233"/>
      <c r="R1227" s="233"/>
      <c r="S1227" s="233"/>
      <c r="T1227" s="234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5" t="s">
        <v>157</v>
      </c>
      <c r="AU1227" s="235" t="s">
        <v>85</v>
      </c>
      <c r="AV1227" s="13" t="s">
        <v>83</v>
      </c>
      <c r="AW1227" s="13" t="s">
        <v>37</v>
      </c>
      <c r="AX1227" s="13" t="s">
        <v>75</v>
      </c>
      <c r="AY1227" s="235" t="s">
        <v>146</v>
      </c>
    </row>
    <row r="1228" s="14" customFormat="1">
      <c r="A1228" s="14"/>
      <c r="B1228" s="236"/>
      <c r="C1228" s="237"/>
      <c r="D1228" s="227" t="s">
        <v>157</v>
      </c>
      <c r="E1228" s="238" t="s">
        <v>19</v>
      </c>
      <c r="F1228" s="239" t="s">
        <v>209</v>
      </c>
      <c r="G1228" s="237"/>
      <c r="H1228" s="240">
        <v>8</v>
      </c>
      <c r="I1228" s="241"/>
      <c r="J1228" s="237"/>
      <c r="K1228" s="237"/>
      <c r="L1228" s="242"/>
      <c r="M1228" s="243"/>
      <c r="N1228" s="244"/>
      <c r="O1228" s="244"/>
      <c r="P1228" s="244"/>
      <c r="Q1228" s="244"/>
      <c r="R1228" s="244"/>
      <c r="S1228" s="244"/>
      <c r="T1228" s="245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6" t="s">
        <v>157</v>
      </c>
      <c r="AU1228" s="246" t="s">
        <v>85</v>
      </c>
      <c r="AV1228" s="14" t="s">
        <v>85</v>
      </c>
      <c r="AW1228" s="14" t="s">
        <v>37</v>
      </c>
      <c r="AX1228" s="14" t="s">
        <v>75</v>
      </c>
      <c r="AY1228" s="246" t="s">
        <v>146</v>
      </c>
    </row>
    <row r="1229" s="16" customFormat="1">
      <c r="A1229" s="16"/>
      <c r="B1229" s="258"/>
      <c r="C1229" s="259"/>
      <c r="D1229" s="227" t="s">
        <v>157</v>
      </c>
      <c r="E1229" s="260" t="s">
        <v>19</v>
      </c>
      <c r="F1229" s="261" t="s">
        <v>167</v>
      </c>
      <c r="G1229" s="259"/>
      <c r="H1229" s="262">
        <v>8</v>
      </c>
      <c r="I1229" s="263"/>
      <c r="J1229" s="259"/>
      <c r="K1229" s="259"/>
      <c r="L1229" s="264"/>
      <c r="M1229" s="265"/>
      <c r="N1229" s="266"/>
      <c r="O1229" s="266"/>
      <c r="P1229" s="266"/>
      <c r="Q1229" s="266"/>
      <c r="R1229" s="266"/>
      <c r="S1229" s="266"/>
      <c r="T1229" s="267"/>
      <c r="U1229" s="16"/>
      <c r="V1229" s="16"/>
      <c r="W1229" s="16"/>
      <c r="X1229" s="16"/>
      <c r="Y1229" s="16"/>
      <c r="Z1229" s="16"/>
      <c r="AA1229" s="16"/>
      <c r="AB1229" s="16"/>
      <c r="AC1229" s="16"/>
      <c r="AD1229" s="16"/>
      <c r="AE1229" s="16"/>
      <c r="AT1229" s="268" t="s">
        <v>157</v>
      </c>
      <c r="AU1229" s="268" t="s">
        <v>85</v>
      </c>
      <c r="AV1229" s="16" t="s">
        <v>153</v>
      </c>
      <c r="AW1229" s="16" t="s">
        <v>37</v>
      </c>
      <c r="AX1229" s="16" t="s">
        <v>83</v>
      </c>
      <c r="AY1229" s="268" t="s">
        <v>146</v>
      </c>
    </row>
    <row r="1230" s="2" customFormat="1" ht="16.5" customHeight="1">
      <c r="A1230" s="41"/>
      <c r="B1230" s="42"/>
      <c r="C1230" s="207" t="s">
        <v>1457</v>
      </c>
      <c r="D1230" s="207" t="s">
        <v>148</v>
      </c>
      <c r="E1230" s="208" t="s">
        <v>1458</v>
      </c>
      <c r="F1230" s="209" t="s">
        <v>1459</v>
      </c>
      <c r="G1230" s="210" t="s">
        <v>256</v>
      </c>
      <c r="H1230" s="211">
        <v>1</v>
      </c>
      <c r="I1230" s="212"/>
      <c r="J1230" s="213">
        <f>ROUND(I1230*H1230,2)</f>
        <v>0</v>
      </c>
      <c r="K1230" s="209" t="s">
        <v>152</v>
      </c>
      <c r="L1230" s="47"/>
      <c r="M1230" s="214" t="s">
        <v>19</v>
      </c>
      <c r="N1230" s="215" t="s">
        <v>46</v>
      </c>
      <c r="O1230" s="87"/>
      <c r="P1230" s="216">
        <f>O1230*H1230</f>
        <v>0</v>
      </c>
      <c r="Q1230" s="216">
        <v>0.002</v>
      </c>
      <c r="R1230" s="216">
        <f>Q1230*H1230</f>
        <v>0.002</v>
      </c>
      <c r="S1230" s="216">
        <v>0</v>
      </c>
      <c r="T1230" s="217">
        <f>S1230*H1230</f>
        <v>0</v>
      </c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R1230" s="218" t="s">
        <v>266</v>
      </c>
      <c r="AT1230" s="218" t="s">
        <v>148</v>
      </c>
      <c r="AU1230" s="218" t="s">
        <v>85</v>
      </c>
      <c r="AY1230" s="20" t="s">
        <v>146</v>
      </c>
      <c r="BE1230" s="219">
        <f>IF(N1230="základní",J1230,0)</f>
        <v>0</v>
      </c>
      <c r="BF1230" s="219">
        <f>IF(N1230="snížená",J1230,0)</f>
        <v>0</v>
      </c>
      <c r="BG1230" s="219">
        <f>IF(N1230="zákl. přenesená",J1230,0)</f>
        <v>0</v>
      </c>
      <c r="BH1230" s="219">
        <f>IF(N1230="sníž. přenesená",J1230,0)</f>
        <v>0</v>
      </c>
      <c r="BI1230" s="219">
        <f>IF(N1230="nulová",J1230,0)</f>
        <v>0</v>
      </c>
      <c r="BJ1230" s="20" t="s">
        <v>83</v>
      </c>
      <c r="BK1230" s="219">
        <f>ROUND(I1230*H1230,2)</f>
        <v>0</v>
      </c>
      <c r="BL1230" s="20" t="s">
        <v>266</v>
      </c>
      <c r="BM1230" s="218" t="s">
        <v>1460</v>
      </c>
    </row>
    <row r="1231" s="2" customFormat="1">
      <c r="A1231" s="41"/>
      <c r="B1231" s="42"/>
      <c r="C1231" s="43"/>
      <c r="D1231" s="220" t="s">
        <v>155</v>
      </c>
      <c r="E1231" s="43"/>
      <c r="F1231" s="221" t="s">
        <v>1461</v>
      </c>
      <c r="G1231" s="43"/>
      <c r="H1231" s="43"/>
      <c r="I1231" s="222"/>
      <c r="J1231" s="43"/>
      <c r="K1231" s="43"/>
      <c r="L1231" s="47"/>
      <c r="M1231" s="223"/>
      <c r="N1231" s="224"/>
      <c r="O1231" s="87"/>
      <c r="P1231" s="87"/>
      <c r="Q1231" s="87"/>
      <c r="R1231" s="87"/>
      <c r="S1231" s="87"/>
      <c r="T1231" s="88"/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T1231" s="20" t="s">
        <v>155</v>
      </c>
      <c r="AU1231" s="20" t="s">
        <v>85</v>
      </c>
    </row>
    <row r="1232" s="13" customFormat="1">
      <c r="A1232" s="13"/>
      <c r="B1232" s="225"/>
      <c r="C1232" s="226"/>
      <c r="D1232" s="227" t="s">
        <v>157</v>
      </c>
      <c r="E1232" s="228" t="s">
        <v>19</v>
      </c>
      <c r="F1232" s="229" t="s">
        <v>1133</v>
      </c>
      <c r="G1232" s="226"/>
      <c r="H1232" s="228" t="s">
        <v>19</v>
      </c>
      <c r="I1232" s="230"/>
      <c r="J1232" s="226"/>
      <c r="K1232" s="226"/>
      <c r="L1232" s="231"/>
      <c r="M1232" s="232"/>
      <c r="N1232" s="233"/>
      <c r="O1232" s="233"/>
      <c r="P1232" s="233"/>
      <c r="Q1232" s="233"/>
      <c r="R1232" s="233"/>
      <c r="S1232" s="233"/>
      <c r="T1232" s="234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5" t="s">
        <v>157</v>
      </c>
      <c r="AU1232" s="235" t="s">
        <v>85</v>
      </c>
      <c r="AV1232" s="13" t="s">
        <v>83</v>
      </c>
      <c r="AW1232" s="13" t="s">
        <v>37</v>
      </c>
      <c r="AX1232" s="13" t="s">
        <v>75</v>
      </c>
      <c r="AY1232" s="235" t="s">
        <v>146</v>
      </c>
    </row>
    <row r="1233" s="14" customFormat="1">
      <c r="A1233" s="14"/>
      <c r="B1233" s="236"/>
      <c r="C1233" s="237"/>
      <c r="D1233" s="227" t="s">
        <v>157</v>
      </c>
      <c r="E1233" s="238" t="s">
        <v>19</v>
      </c>
      <c r="F1233" s="239" t="s">
        <v>83</v>
      </c>
      <c r="G1233" s="237"/>
      <c r="H1233" s="240">
        <v>1</v>
      </c>
      <c r="I1233" s="241"/>
      <c r="J1233" s="237"/>
      <c r="K1233" s="237"/>
      <c r="L1233" s="242"/>
      <c r="M1233" s="243"/>
      <c r="N1233" s="244"/>
      <c r="O1233" s="244"/>
      <c r="P1233" s="244"/>
      <c r="Q1233" s="244"/>
      <c r="R1233" s="244"/>
      <c r="S1233" s="244"/>
      <c r="T1233" s="245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6" t="s">
        <v>157</v>
      </c>
      <c r="AU1233" s="246" t="s">
        <v>85</v>
      </c>
      <c r="AV1233" s="14" t="s">
        <v>85</v>
      </c>
      <c r="AW1233" s="14" t="s">
        <v>37</v>
      </c>
      <c r="AX1233" s="14" t="s">
        <v>75</v>
      </c>
      <c r="AY1233" s="246" t="s">
        <v>146</v>
      </c>
    </row>
    <row r="1234" s="16" customFormat="1">
      <c r="A1234" s="16"/>
      <c r="B1234" s="258"/>
      <c r="C1234" s="259"/>
      <c r="D1234" s="227" t="s">
        <v>157</v>
      </c>
      <c r="E1234" s="260" t="s">
        <v>19</v>
      </c>
      <c r="F1234" s="261" t="s">
        <v>167</v>
      </c>
      <c r="G1234" s="259"/>
      <c r="H1234" s="262">
        <v>1</v>
      </c>
      <c r="I1234" s="263"/>
      <c r="J1234" s="259"/>
      <c r="K1234" s="259"/>
      <c r="L1234" s="264"/>
      <c r="M1234" s="265"/>
      <c r="N1234" s="266"/>
      <c r="O1234" s="266"/>
      <c r="P1234" s="266"/>
      <c r="Q1234" s="266"/>
      <c r="R1234" s="266"/>
      <c r="S1234" s="266"/>
      <c r="T1234" s="267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/>
      <c r="AE1234" s="16"/>
      <c r="AT1234" s="268" t="s">
        <v>157</v>
      </c>
      <c r="AU1234" s="268" t="s">
        <v>85</v>
      </c>
      <c r="AV1234" s="16" t="s">
        <v>153</v>
      </c>
      <c r="AW1234" s="16" t="s">
        <v>37</v>
      </c>
      <c r="AX1234" s="16" t="s">
        <v>83</v>
      </c>
      <c r="AY1234" s="268" t="s">
        <v>146</v>
      </c>
    </row>
    <row r="1235" s="2" customFormat="1" ht="16.5" customHeight="1">
      <c r="A1235" s="41"/>
      <c r="B1235" s="42"/>
      <c r="C1235" s="207" t="s">
        <v>1462</v>
      </c>
      <c r="D1235" s="207" t="s">
        <v>148</v>
      </c>
      <c r="E1235" s="208" t="s">
        <v>1463</v>
      </c>
      <c r="F1235" s="209" t="s">
        <v>1464</v>
      </c>
      <c r="G1235" s="210" t="s">
        <v>256</v>
      </c>
      <c r="H1235" s="211">
        <v>1</v>
      </c>
      <c r="I1235" s="212"/>
      <c r="J1235" s="213">
        <f>ROUND(I1235*H1235,2)</f>
        <v>0</v>
      </c>
      <c r="K1235" s="209" t="s">
        <v>152</v>
      </c>
      <c r="L1235" s="47"/>
      <c r="M1235" s="214" t="s">
        <v>19</v>
      </c>
      <c r="N1235" s="215" t="s">
        <v>46</v>
      </c>
      <c r="O1235" s="87"/>
      <c r="P1235" s="216">
        <f>O1235*H1235</f>
        <v>0</v>
      </c>
      <c r="Q1235" s="216">
        <v>0.00133</v>
      </c>
      <c r="R1235" s="216">
        <f>Q1235*H1235</f>
        <v>0.00133</v>
      </c>
      <c r="S1235" s="216">
        <v>0</v>
      </c>
      <c r="T1235" s="217">
        <f>S1235*H1235</f>
        <v>0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8" t="s">
        <v>266</v>
      </c>
      <c r="AT1235" s="218" t="s">
        <v>148</v>
      </c>
      <c r="AU1235" s="218" t="s">
        <v>85</v>
      </c>
      <c r="AY1235" s="20" t="s">
        <v>146</v>
      </c>
      <c r="BE1235" s="219">
        <f>IF(N1235="základní",J1235,0)</f>
        <v>0</v>
      </c>
      <c r="BF1235" s="219">
        <f>IF(N1235="snížená",J1235,0)</f>
        <v>0</v>
      </c>
      <c r="BG1235" s="219">
        <f>IF(N1235="zákl. přenesená",J1235,0)</f>
        <v>0</v>
      </c>
      <c r="BH1235" s="219">
        <f>IF(N1235="sníž. přenesená",J1235,0)</f>
        <v>0</v>
      </c>
      <c r="BI1235" s="219">
        <f>IF(N1235="nulová",J1235,0)</f>
        <v>0</v>
      </c>
      <c r="BJ1235" s="20" t="s">
        <v>83</v>
      </c>
      <c r="BK1235" s="219">
        <f>ROUND(I1235*H1235,2)</f>
        <v>0</v>
      </c>
      <c r="BL1235" s="20" t="s">
        <v>266</v>
      </c>
      <c r="BM1235" s="218" t="s">
        <v>1465</v>
      </c>
    </row>
    <row r="1236" s="2" customFormat="1">
      <c r="A1236" s="41"/>
      <c r="B1236" s="42"/>
      <c r="C1236" s="43"/>
      <c r="D1236" s="220" t="s">
        <v>155</v>
      </c>
      <c r="E1236" s="43"/>
      <c r="F1236" s="221" t="s">
        <v>1466</v>
      </c>
      <c r="G1236" s="43"/>
      <c r="H1236" s="43"/>
      <c r="I1236" s="222"/>
      <c r="J1236" s="43"/>
      <c r="K1236" s="43"/>
      <c r="L1236" s="47"/>
      <c r="M1236" s="223"/>
      <c r="N1236" s="224"/>
      <c r="O1236" s="87"/>
      <c r="P1236" s="87"/>
      <c r="Q1236" s="87"/>
      <c r="R1236" s="87"/>
      <c r="S1236" s="87"/>
      <c r="T1236" s="88"/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T1236" s="20" t="s">
        <v>155</v>
      </c>
      <c r="AU1236" s="20" t="s">
        <v>85</v>
      </c>
    </row>
    <row r="1237" s="13" customFormat="1">
      <c r="A1237" s="13"/>
      <c r="B1237" s="225"/>
      <c r="C1237" s="226"/>
      <c r="D1237" s="227" t="s">
        <v>157</v>
      </c>
      <c r="E1237" s="228" t="s">
        <v>19</v>
      </c>
      <c r="F1237" s="229" t="s">
        <v>246</v>
      </c>
      <c r="G1237" s="226"/>
      <c r="H1237" s="228" t="s">
        <v>19</v>
      </c>
      <c r="I1237" s="230"/>
      <c r="J1237" s="226"/>
      <c r="K1237" s="226"/>
      <c r="L1237" s="231"/>
      <c r="M1237" s="232"/>
      <c r="N1237" s="233"/>
      <c r="O1237" s="233"/>
      <c r="P1237" s="233"/>
      <c r="Q1237" s="233"/>
      <c r="R1237" s="233"/>
      <c r="S1237" s="233"/>
      <c r="T1237" s="23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5" t="s">
        <v>157</v>
      </c>
      <c r="AU1237" s="235" t="s">
        <v>85</v>
      </c>
      <c r="AV1237" s="13" t="s">
        <v>83</v>
      </c>
      <c r="AW1237" s="13" t="s">
        <v>37</v>
      </c>
      <c r="AX1237" s="13" t="s">
        <v>75</v>
      </c>
      <c r="AY1237" s="235" t="s">
        <v>146</v>
      </c>
    </row>
    <row r="1238" s="14" customFormat="1">
      <c r="A1238" s="14"/>
      <c r="B1238" s="236"/>
      <c r="C1238" s="237"/>
      <c r="D1238" s="227" t="s">
        <v>157</v>
      </c>
      <c r="E1238" s="238" t="s">
        <v>19</v>
      </c>
      <c r="F1238" s="239" t="s">
        <v>83</v>
      </c>
      <c r="G1238" s="237"/>
      <c r="H1238" s="240">
        <v>1</v>
      </c>
      <c r="I1238" s="241"/>
      <c r="J1238" s="237"/>
      <c r="K1238" s="237"/>
      <c r="L1238" s="242"/>
      <c r="M1238" s="243"/>
      <c r="N1238" s="244"/>
      <c r="O1238" s="244"/>
      <c r="P1238" s="244"/>
      <c r="Q1238" s="244"/>
      <c r="R1238" s="244"/>
      <c r="S1238" s="244"/>
      <c r="T1238" s="245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6" t="s">
        <v>157</v>
      </c>
      <c r="AU1238" s="246" t="s">
        <v>85</v>
      </c>
      <c r="AV1238" s="14" t="s">
        <v>85</v>
      </c>
      <c r="AW1238" s="14" t="s">
        <v>37</v>
      </c>
      <c r="AX1238" s="14" t="s">
        <v>75</v>
      </c>
      <c r="AY1238" s="246" t="s">
        <v>146</v>
      </c>
    </row>
    <row r="1239" s="16" customFormat="1">
      <c r="A1239" s="16"/>
      <c r="B1239" s="258"/>
      <c r="C1239" s="259"/>
      <c r="D1239" s="227" t="s">
        <v>157</v>
      </c>
      <c r="E1239" s="260" t="s">
        <v>19</v>
      </c>
      <c r="F1239" s="261" t="s">
        <v>167</v>
      </c>
      <c r="G1239" s="259"/>
      <c r="H1239" s="262">
        <v>1</v>
      </c>
      <c r="I1239" s="263"/>
      <c r="J1239" s="259"/>
      <c r="K1239" s="259"/>
      <c r="L1239" s="264"/>
      <c r="M1239" s="265"/>
      <c r="N1239" s="266"/>
      <c r="O1239" s="266"/>
      <c r="P1239" s="266"/>
      <c r="Q1239" s="266"/>
      <c r="R1239" s="266"/>
      <c r="S1239" s="266"/>
      <c r="T1239" s="267"/>
      <c r="U1239" s="16"/>
      <c r="V1239" s="16"/>
      <c r="W1239" s="16"/>
      <c r="X1239" s="16"/>
      <c r="Y1239" s="16"/>
      <c r="Z1239" s="16"/>
      <c r="AA1239" s="16"/>
      <c r="AB1239" s="16"/>
      <c r="AC1239" s="16"/>
      <c r="AD1239" s="16"/>
      <c r="AE1239" s="16"/>
      <c r="AT1239" s="268" t="s">
        <v>157</v>
      </c>
      <c r="AU1239" s="268" t="s">
        <v>85</v>
      </c>
      <c r="AV1239" s="16" t="s">
        <v>153</v>
      </c>
      <c r="AW1239" s="16" t="s">
        <v>37</v>
      </c>
      <c r="AX1239" s="16" t="s">
        <v>83</v>
      </c>
      <c r="AY1239" s="268" t="s">
        <v>146</v>
      </c>
    </row>
    <row r="1240" s="2" customFormat="1" ht="24.15" customHeight="1">
      <c r="A1240" s="41"/>
      <c r="B1240" s="42"/>
      <c r="C1240" s="207" t="s">
        <v>1467</v>
      </c>
      <c r="D1240" s="207" t="s">
        <v>148</v>
      </c>
      <c r="E1240" s="208" t="s">
        <v>1468</v>
      </c>
      <c r="F1240" s="209" t="s">
        <v>1469</v>
      </c>
      <c r="G1240" s="210" t="s">
        <v>716</v>
      </c>
      <c r="H1240" s="280"/>
      <c r="I1240" s="212"/>
      <c r="J1240" s="213">
        <f>ROUND(I1240*H1240,2)</f>
        <v>0</v>
      </c>
      <c r="K1240" s="209" t="s">
        <v>152</v>
      </c>
      <c r="L1240" s="47"/>
      <c r="M1240" s="214" t="s">
        <v>19</v>
      </c>
      <c r="N1240" s="215" t="s">
        <v>46</v>
      </c>
      <c r="O1240" s="87"/>
      <c r="P1240" s="216">
        <f>O1240*H1240</f>
        <v>0</v>
      </c>
      <c r="Q1240" s="216">
        <v>0</v>
      </c>
      <c r="R1240" s="216">
        <f>Q1240*H1240</f>
        <v>0</v>
      </c>
      <c r="S1240" s="216">
        <v>0</v>
      </c>
      <c r="T1240" s="217">
        <f>S1240*H1240</f>
        <v>0</v>
      </c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R1240" s="218" t="s">
        <v>266</v>
      </c>
      <c r="AT1240" s="218" t="s">
        <v>148</v>
      </c>
      <c r="AU1240" s="218" t="s">
        <v>85</v>
      </c>
      <c r="AY1240" s="20" t="s">
        <v>146</v>
      </c>
      <c r="BE1240" s="219">
        <f>IF(N1240="základní",J1240,0)</f>
        <v>0</v>
      </c>
      <c r="BF1240" s="219">
        <f>IF(N1240="snížená",J1240,0)</f>
        <v>0</v>
      </c>
      <c r="BG1240" s="219">
        <f>IF(N1240="zákl. přenesená",J1240,0)</f>
        <v>0</v>
      </c>
      <c r="BH1240" s="219">
        <f>IF(N1240="sníž. přenesená",J1240,0)</f>
        <v>0</v>
      </c>
      <c r="BI1240" s="219">
        <f>IF(N1240="nulová",J1240,0)</f>
        <v>0</v>
      </c>
      <c r="BJ1240" s="20" t="s">
        <v>83</v>
      </c>
      <c r="BK1240" s="219">
        <f>ROUND(I1240*H1240,2)</f>
        <v>0</v>
      </c>
      <c r="BL1240" s="20" t="s">
        <v>266</v>
      </c>
      <c r="BM1240" s="218" t="s">
        <v>1470</v>
      </c>
    </row>
    <row r="1241" s="2" customFormat="1">
      <c r="A1241" s="41"/>
      <c r="B1241" s="42"/>
      <c r="C1241" s="43"/>
      <c r="D1241" s="220" t="s">
        <v>155</v>
      </c>
      <c r="E1241" s="43"/>
      <c r="F1241" s="221" t="s">
        <v>1471</v>
      </c>
      <c r="G1241" s="43"/>
      <c r="H1241" s="43"/>
      <c r="I1241" s="222"/>
      <c r="J1241" s="43"/>
      <c r="K1241" s="43"/>
      <c r="L1241" s="47"/>
      <c r="M1241" s="223"/>
      <c r="N1241" s="224"/>
      <c r="O1241" s="87"/>
      <c r="P1241" s="87"/>
      <c r="Q1241" s="87"/>
      <c r="R1241" s="87"/>
      <c r="S1241" s="87"/>
      <c r="T1241" s="88"/>
      <c r="U1241" s="41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T1241" s="20" t="s">
        <v>155</v>
      </c>
      <c r="AU1241" s="20" t="s">
        <v>85</v>
      </c>
    </row>
    <row r="1242" s="12" customFormat="1" ht="22.8" customHeight="1">
      <c r="A1242" s="12"/>
      <c r="B1242" s="191"/>
      <c r="C1242" s="192"/>
      <c r="D1242" s="193" t="s">
        <v>74</v>
      </c>
      <c r="E1242" s="205" t="s">
        <v>1472</v>
      </c>
      <c r="F1242" s="205" t="s">
        <v>1473</v>
      </c>
      <c r="G1242" s="192"/>
      <c r="H1242" s="192"/>
      <c r="I1242" s="195"/>
      <c r="J1242" s="206">
        <f>BK1242</f>
        <v>0</v>
      </c>
      <c r="K1242" s="192"/>
      <c r="L1242" s="197"/>
      <c r="M1242" s="198"/>
      <c r="N1242" s="199"/>
      <c r="O1242" s="199"/>
      <c r="P1242" s="200">
        <f>SUM(P1243:P1266)</f>
        <v>0</v>
      </c>
      <c r="Q1242" s="199"/>
      <c r="R1242" s="200">
        <f>SUM(R1243:R1266)</f>
        <v>0.23237800000000003</v>
      </c>
      <c r="S1242" s="199"/>
      <c r="T1242" s="201">
        <f>SUM(T1243:T1266)</f>
        <v>0.11115</v>
      </c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R1242" s="202" t="s">
        <v>85</v>
      </c>
      <c r="AT1242" s="203" t="s">
        <v>74</v>
      </c>
      <c r="AU1242" s="203" t="s">
        <v>83</v>
      </c>
      <c r="AY1242" s="202" t="s">
        <v>146</v>
      </c>
      <c r="BK1242" s="204">
        <f>SUM(BK1243:BK1266)</f>
        <v>0</v>
      </c>
    </row>
    <row r="1243" s="2" customFormat="1" ht="16.5" customHeight="1">
      <c r="A1243" s="41"/>
      <c r="B1243" s="42"/>
      <c r="C1243" s="207" t="s">
        <v>1474</v>
      </c>
      <c r="D1243" s="207" t="s">
        <v>148</v>
      </c>
      <c r="E1243" s="208" t="s">
        <v>1475</v>
      </c>
      <c r="F1243" s="209" t="s">
        <v>1476</v>
      </c>
      <c r="G1243" s="210" t="s">
        <v>256</v>
      </c>
      <c r="H1243" s="211">
        <v>9</v>
      </c>
      <c r="I1243" s="212"/>
      <c r="J1243" s="213">
        <f>ROUND(I1243*H1243,2)</f>
        <v>0</v>
      </c>
      <c r="K1243" s="209" t="s">
        <v>152</v>
      </c>
      <c r="L1243" s="47"/>
      <c r="M1243" s="214" t="s">
        <v>19</v>
      </c>
      <c r="N1243" s="215" t="s">
        <v>46</v>
      </c>
      <c r="O1243" s="87"/>
      <c r="P1243" s="216">
        <f>O1243*H1243</f>
        <v>0</v>
      </c>
      <c r="Q1243" s="216">
        <v>5.0000000000000002E-05</v>
      </c>
      <c r="R1243" s="216">
        <f>Q1243*H1243</f>
        <v>0.00045000000000000004</v>
      </c>
      <c r="S1243" s="216">
        <v>0.01235</v>
      </c>
      <c r="T1243" s="217">
        <f>S1243*H1243</f>
        <v>0.11115</v>
      </c>
      <c r="U1243" s="41"/>
      <c r="V1243" s="41"/>
      <c r="W1243" s="41"/>
      <c r="X1243" s="41"/>
      <c r="Y1243" s="41"/>
      <c r="Z1243" s="41"/>
      <c r="AA1243" s="41"/>
      <c r="AB1243" s="41"/>
      <c r="AC1243" s="41"/>
      <c r="AD1243" s="41"/>
      <c r="AE1243" s="41"/>
      <c r="AR1243" s="218" t="s">
        <v>266</v>
      </c>
      <c r="AT1243" s="218" t="s">
        <v>148</v>
      </c>
      <c r="AU1243" s="218" t="s">
        <v>85</v>
      </c>
      <c r="AY1243" s="20" t="s">
        <v>146</v>
      </c>
      <c r="BE1243" s="219">
        <f>IF(N1243="základní",J1243,0)</f>
        <v>0</v>
      </c>
      <c r="BF1243" s="219">
        <f>IF(N1243="snížená",J1243,0)</f>
        <v>0</v>
      </c>
      <c r="BG1243" s="219">
        <f>IF(N1243="zákl. přenesená",J1243,0)</f>
        <v>0</v>
      </c>
      <c r="BH1243" s="219">
        <f>IF(N1243="sníž. přenesená",J1243,0)</f>
        <v>0</v>
      </c>
      <c r="BI1243" s="219">
        <f>IF(N1243="nulová",J1243,0)</f>
        <v>0</v>
      </c>
      <c r="BJ1243" s="20" t="s">
        <v>83</v>
      </c>
      <c r="BK1243" s="219">
        <f>ROUND(I1243*H1243,2)</f>
        <v>0</v>
      </c>
      <c r="BL1243" s="20" t="s">
        <v>266</v>
      </c>
      <c r="BM1243" s="218" t="s">
        <v>1477</v>
      </c>
    </row>
    <row r="1244" s="2" customFormat="1">
      <c r="A1244" s="41"/>
      <c r="B1244" s="42"/>
      <c r="C1244" s="43"/>
      <c r="D1244" s="220" t="s">
        <v>155</v>
      </c>
      <c r="E1244" s="43"/>
      <c r="F1244" s="221" t="s">
        <v>1478</v>
      </c>
      <c r="G1244" s="43"/>
      <c r="H1244" s="43"/>
      <c r="I1244" s="222"/>
      <c r="J1244" s="43"/>
      <c r="K1244" s="43"/>
      <c r="L1244" s="47"/>
      <c r="M1244" s="223"/>
      <c r="N1244" s="224"/>
      <c r="O1244" s="87"/>
      <c r="P1244" s="87"/>
      <c r="Q1244" s="87"/>
      <c r="R1244" s="87"/>
      <c r="S1244" s="87"/>
      <c r="T1244" s="88"/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T1244" s="20" t="s">
        <v>155</v>
      </c>
      <c r="AU1244" s="20" t="s">
        <v>85</v>
      </c>
    </row>
    <row r="1245" s="2" customFormat="1" ht="24.15" customHeight="1">
      <c r="A1245" s="41"/>
      <c r="B1245" s="42"/>
      <c r="C1245" s="207" t="s">
        <v>1479</v>
      </c>
      <c r="D1245" s="207" t="s">
        <v>148</v>
      </c>
      <c r="E1245" s="208" t="s">
        <v>1480</v>
      </c>
      <c r="F1245" s="209" t="s">
        <v>1481</v>
      </c>
      <c r="G1245" s="210" t="s">
        <v>256</v>
      </c>
      <c r="H1245" s="211">
        <v>3</v>
      </c>
      <c r="I1245" s="212"/>
      <c r="J1245" s="213">
        <f>ROUND(I1245*H1245,2)</f>
        <v>0</v>
      </c>
      <c r="K1245" s="209" t="s">
        <v>152</v>
      </c>
      <c r="L1245" s="47"/>
      <c r="M1245" s="214" t="s">
        <v>19</v>
      </c>
      <c r="N1245" s="215" t="s">
        <v>46</v>
      </c>
      <c r="O1245" s="87"/>
      <c r="P1245" s="216">
        <f>O1245*H1245</f>
        <v>0</v>
      </c>
      <c r="Q1245" s="216">
        <v>0.013400000000000001</v>
      </c>
      <c r="R1245" s="216">
        <f>Q1245*H1245</f>
        <v>0.0402</v>
      </c>
      <c r="S1245" s="216">
        <v>0</v>
      </c>
      <c r="T1245" s="217">
        <f>S1245*H1245</f>
        <v>0</v>
      </c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R1245" s="218" t="s">
        <v>266</v>
      </c>
      <c r="AT1245" s="218" t="s">
        <v>148</v>
      </c>
      <c r="AU1245" s="218" t="s">
        <v>85</v>
      </c>
      <c r="AY1245" s="20" t="s">
        <v>146</v>
      </c>
      <c r="BE1245" s="219">
        <f>IF(N1245="základní",J1245,0)</f>
        <v>0</v>
      </c>
      <c r="BF1245" s="219">
        <f>IF(N1245="snížená",J1245,0)</f>
        <v>0</v>
      </c>
      <c r="BG1245" s="219">
        <f>IF(N1245="zákl. přenesená",J1245,0)</f>
        <v>0</v>
      </c>
      <c r="BH1245" s="219">
        <f>IF(N1245="sníž. přenesená",J1245,0)</f>
        <v>0</v>
      </c>
      <c r="BI1245" s="219">
        <f>IF(N1245="nulová",J1245,0)</f>
        <v>0</v>
      </c>
      <c r="BJ1245" s="20" t="s">
        <v>83</v>
      </c>
      <c r="BK1245" s="219">
        <f>ROUND(I1245*H1245,2)</f>
        <v>0</v>
      </c>
      <c r="BL1245" s="20" t="s">
        <v>266</v>
      </c>
      <c r="BM1245" s="218" t="s">
        <v>1482</v>
      </c>
    </row>
    <row r="1246" s="2" customFormat="1">
      <c r="A1246" s="41"/>
      <c r="B1246" s="42"/>
      <c r="C1246" s="43"/>
      <c r="D1246" s="220" t="s">
        <v>155</v>
      </c>
      <c r="E1246" s="43"/>
      <c r="F1246" s="221" t="s">
        <v>1483</v>
      </c>
      <c r="G1246" s="43"/>
      <c r="H1246" s="43"/>
      <c r="I1246" s="222"/>
      <c r="J1246" s="43"/>
      <c r="K1246" s="43"/>
      <c r="L1246" s="47"/>
      <c r="M1246" s="223"/>
      <c r="N1246" s="224"/>
      <c r="O1246" s="87"/>
      <c r="P1246" s="87"/>
      <c r="Q1246" s="87"/>
      <c r="R1246" s="87"/>
      <c r="S1246" s="87"/>
      <c r="T1246" s="88"/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T1246" s="20" t="s">
        <v>155</v>
      </c>
      <c r="AU1246" s="20" t="s">
        <v>85</v>
      </c>
    </row>
    <row r="1247" s="2" customFormat="1" ht="24.15" customHeight="1">
      <c r="A1247" s="41"/>
      <c r="B1247" s="42"/>
      <c r="C1247" s="207" t="s">
        <v>1484</v>
      </c>
      <c r="D1247" s="207" t="s">
        <v>148</v>
      </c>
      <c r="E1247" s="208" t="s">
        <v>1485</v>
      </c>
      <c r="F1247" s="209" t="s">
        <v>1486</v>
      </c>
      <c r="G1247" s="210" t="s">
        <v>256</v>
      </c>
      <c r="H1247" s="211">
        <v>1</v>
      </c>
      <c r="I1247" s="212"/>
      <c r="J1247" s="213">
        <f>ROUND(I1247*H1247,2)</f>
        <v>0</v>
      </c>
      <c r="K1247" s="209" t="s">
        <v>152</v>
      </c>
      <c r="L1247" s="47"/>
      <c r="M1247" s="214" t="s">
        <v>19</v>
      </c>
      <c r="N1247" s="215" t="s">
        <v>46</v>
      </c>
      <c r="O1247" s="87"/>
      <c r="P1247" s="216">
        <f>O1247*H1247</f>
        <v>0</v>
      </c>
      <c r="Q1247" s="216">
        <v>0.016549999999999999</v>
      </c>
      <c r="R1247" s="216">
        <f>Q1247*H1247</f>
        <v>0.016549999999999999</v>
      </c>
      <c r="S1247" s="216">
        <v>0</v>
      </c>
      <c r="T1247" s="217">
        <f>S1247*H1247</f>
        <v>0</v>
      </c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R1247" s="218" t="s">
        <v>266</v>
      </c>
      <c r="AT1247" s="218" t="s">
        <v>148</v>
      </c>
      <c r="AU1247" s="218" t="s">
        <v>85</v>
      </c>
      <c r="AY1247" s="20" t="s">
        <v>146</v>
      </c>
      <c r="BE1247" s="219">
        <f>IF(N1247="základní",J1247,0)</f>
        <v>0</v>
      </c>
      <c r="BF1247" s="219">
        <f>IF(N1247="snížená",J1247,0)</f>
        <v>0</v>
      </c>
      <c r="BG1247" s="219">
        <f>IF(N1247="zákl. přenesená",J1247,0)</f>
        <v>0</v>
      </c>
      <c r="BH1247" s="219">
        <f>IF(N1247="sníž. přenesená",J1247,0)</f>
        <v>0</v>
      </c>
      <c r="BI1247" s="219">
        <f>IF(N1247="nulová",J1247,0)</f>
        <v>0</v>
      </c>
      <c r="BJ1247" s="20" t="s">
        <v>83</v>
      </c>
      <c r="BK1247" s="219">
        <f>ROUND(I1247*H1247,2)</f>
        <v>0</v>
      </c>
      <c r="BL1247" s="20" t="s">
        <v>266</v>
      </c>
      <c r="BM1247" s="218" t="s">
        <v>1487</v>
      </c>
    </row>
    <row r="1248" s="2" customFormat="1">
      <c r="A1248" s="41"/>
      <c r="B1248" s="42"/>
      <c r="C1248" s="43"/>
      <c r="D1248" s="220" t="s">
        <v>155</v>
      </c>
      <c r="E1248" s="43"/>
      <c r="F1248" s="221" t="s">
        <v>1488</v>
      </c>
      <c r="G1248" s="43"/>
      <c r="H1248" s="43"/>
      <c r="I1248" s="222"/>
      <c r="J1248" s="43"/>
      <c r="K1248" s="43"/>
      <c r="L1248" s="47"/>
      <c r="M1248" s="223"/>
      <c r="N1248" s="224"/>
      <c r="O1248" s="87"/>
      <c r="P1248" s="87"/>
      <c r="Q1248" s="87"/>
      <c r="R1248" s="87"/>
      <c r="S1248" s="87"/>
      <c r="T1248" s="88"/>
      <c r="U1248" s="41"/>
      <c r="V1248" s="41"/>
      <c r="W1248" s="41"/>
      <c r="X1248" s="41"/>
      <c r="Y1248" s="41"/>
      <c r="Z1248" s="41"/>
      <c r="AA1248" s="41"/>
      <c r="AB1248" s="41"/>
      <c r="AC1248" s="41"/>
      <c r="AD1248" s="41"/>
      <c r="AE1248" s="41"/>
      <c r="AT1248" s="20" t="s">
        <v>155</v>
      </c>
      <c r="AU1248" s="20" t="s">
        <v>85</v>
      </c>
    </row>
    <row r="1249" s="2" customFormat="1" ht="24.15" customHeight="1">
      <c r="A1249" s="41"/>
      <c r="B1249" s="42"/>
      <c r="C1249" s="207" t="s">
        <v>1489</v>
      </c>
      <c r="D1249" s="207" t="s">
        <v>148</v>
      </c>
      <c r="E1249" s="208" t="s">
        <v>1490</v>
      </c>
      <c r="F1249" s="209" t="s">
        <v>1491</v>
      </c>
      <c r="G1249" s="210" t="s">
        <v>256</v>
      </c>
      <c r="H1249" s="211">
        <v>1</v>
      </c>
      <c r="I1249" s="212"/>
      <c r="J1249" s="213">
        <f>ROUND(I1249*H1249,2)</f>
        <v>0</v>
      </c>
      <c r="K1249" s="209" t="s">
        <v>152</v>
      </c>
      <c r="L1249" s="47"/>
      <c r="M1249" s="214" t="s">
        <v>19</v>
      </c>
      <c r="N1249" s="215" t="s">
        <v>46</v>
      </c>
      <c r="O1249" s="87"/>
      <c r="P1249" s="216">
        <f>O1249*H1249</f>
        <v>0</v>
      </c>
      <c r="Q1249" s="216">
        <v>0.01942</v>
      </c>
      <c r="R1249" s="216">
        <f>Q1249*H1249</f>
        <v>0.01942</v>
      </c>
      <c r="S1249" s="216">
        <v>0</v>
      </c>
      <c r="T1249" s="217">
        <f>S1249*H1249</f>
        <v>0</v>
      </c>
      <c r="U1249" s="41"/>
      <c r="V1249" s="41"/>
      <c r="W1249" s="41"/>
      <c r="X1249" s="41"/>
      <c r="Y1249" s="41"/>
      <c r="Z1249" s="41"/>
      <c r="AA1249" s="41"/>
      <c r="AB1249" s="41"/>
      <c r="AC1249" s="41"/>
      <c r="AD1249" s="41"/>
      <c r="AE1249" s="41"/>
      <c r="AR1249" s="218" t="s">
        <v>266</v>
      </c>
      <c r="AT1249" s="218" t="s">
        <v>148</v>
      </c>
      <c r="AU1249" s="218" t="s">
        <v>85</v>
      </c>
      <c r="AY1249" s="20" t="s">
        <v>146</v>
      </c>
      <c r="BE1249" s="219">
        <f>IF(N1249="základní",J1249,0)</f>
        <v>0</v>
      </c>
      <c r="BF1249" s="219">
        <f>IF(N1249="snížená",J1249,0)</f>
        <v>0</v>
      </c>
      <c r="BG1249" s="219">
        <f>IF(N1249="zákl. přenesená",J1249,0)</f>
        <v>0</v>
      </c>
      <c r="BH1249" s="219">
        <f>IF(N1249="sníž. přenesená",J1249,0)</f>
        <v>0</v>
      </c>
      <c r="BI1249" s="219">
        <f>IF(N1249="nulová",J1249,0)</f>
        <v>0</v>
      </c>
      <c r="BJ1249" s="20" t="s">
        <v>83</v>
      </c>
      <c r="BK1249" s="219">
        <f>ROUND(I1249*H1249,2)</f>
        <v>0</v>
      </c>
      <c r="BL1249" s="20" t="s">
        <v>266</v>
      </c>
      <c r="BM1249" s="218" t="s">
        <v>1492</v>
      </c>
    </row>
    <row r="1250" s="2" customFormat="1">
      <c r="A1250" s="41"/>
      <c r="B1250" s="42"/>
      <c r="C1250" s="43"/>
      <c r="D1250" s="220" t="s">
        <v>155</v>
      </c>
      <c r="E1250" s="43"/>
      <c r="F1250" s="221" t="s">
        <v>1493</v>
      </c>
      <c r="G1250" s="43"/>
      <c r="H1250" s="43"/>
      <c r="I1250" s="222"/>
      <c r="J1250" s="43"/>
      <c r="K1250" s="43"/>
      <c r="L1250" s="47"/>
      <c r="M1250" s="223"/>
      <c r="N1250" s="224"/>
      <c r="O1250" s="87"/>
      <c r="P1250" s="87"/>
      <c r="Q1250" s="87"/>
      <c r="R1250" s="87"/>
      <c r="S1250" s="87"/>
      <c r="T1250" s="88"/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T1250" s="20" t="s">
        <v>155</v>
      </c>
      <c r="AU1250" s="20" t="s">
        <v>85</v>
      </c>
    </row>
    <row r="1251" s="2" customFormat="1" ht="24.15" customHeight="1">
      <c r="A1251" s="41"/>
      <c r="B1251" s="42"/>
      <c r="C1251" s="207" t="s">
        <v>1494</v>
      </c>
      <c r="D1251" s="207" t="s">
        <v>148</v>
      </c>
      <c r="E1251" s="208" t="s">
        <v>1495</v>
      </c>
      <c r="F1251" s="209" t="s">
        <v>1496</v>
      </c>
      <c r="G1251" s="210" t="s">
        <v>256</v>
      </c>
      <c r="H1251" s="211">
        <v>1</v>
      </c>
      <c r="I1251" s="212"/>
      <c r="J1251" s="213">
        <f>ROUND(I1251*H1251,2)</f>
        <v>0</v>
      </c>
      <c r="K1251" s="209" t="s">
        <v>152</v>
      </c>
      <c r="L1251" s="47"/>
      <c r="M1251" s="214" t="s">
        <v>19</v>
      </c>
      <c r="N1251" s="215" t="s">
        <v>46</v>
      </c>
      <c r="O1251" s="87"/>
      <c r="P1251" s="216">
        <f>O1251*H1251</f>
        <v>0</v>
      </c>
      <c r="Q1251" s="216">
        <v>0.022290000000000001</v>
      </c>
      <c r="R1251" s="216">
        <f>Q1251*H1251</f>
        <v>0.022290000000000001</v>
      </c>
      <c r="S1251" s="216">
        <v>0</v>
      </c>
      <c r="T1251" s="217">
        <f>S1251*H1251</f>
        <v>0</v>
      </c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R1251" s="218" t="s">
        <v>266</v>
      </c>
      <c r="AT1251" s="218" t="s">
        <v>148</v>
      </c>
      <c r="AU1251" s="218" t="s">
        <v>85</v>
      </c>
      <c r="AY1251" s="20" t="s">
        <v>146</v>
      </c>
      <c r="BE1251" s="219">
        <f>IF(N1251="základní",J1251,0)</f>
        <v>0</v>
      </c>
      <c r="BF1251" s="219">
        <f>IF(N1251="snížená",J1251,0)</f>
        <v>0</v>
      </c>
      <c r="BG1251" s="219">
        <f>IF(N1251="zákl. přenesená",J1251,0)</f>
        <v>0</v>
      </c>
      <c r="BH1251" s="219">
        <f>IF(N1251="sníž. přenesená",J1251,0)</f>
        <v>0</v>
      </c>
      <c r="BI1251" s="219">
        <f>IF(N1251="nulová",J1251,0)</f>
        <v>0</v>
      </c>
      <c r="BJ1251" s="20" t="s">
        <v>83</v>
      </c>
      <c r="BK1251" s="219">
        <f>ROUND(I1251*H1251,2)</f>
        <v>0</v>
      </c>
      <c r="BL1251" s="20" t="s">
        <v>266</v>
      </c>
      <c r="BM1251" s="218" t="s">
        <v>1497</v>
      </c>
    </row>
    <row r="1252" s="2" customFormat="1">
      <c r="A1252" s="41"/>
      <c r="B1252" s="42"/>
      <c r="C1252" s="43"/>
      <c r="D1252" s="220" t="s">
        <v>155</v>
      </c>
      <c r="E1252" s="43"/>
      <c r="F1252" s="221" t="s">
        <v>1498</v>
      </c>
      <c r="G1252" s="43"/>
      <c r="H1252" s="43"/>
      <c r="I1252" s="222"/>
      <c r="J1252" s="43"/>
      <c r="K1252" s="43"/>
      <c r="L1252" s="47"/>
      <c r="M1252" s="223"/>
      <c r="N1252" s="224"/>
      <c r="O1252" s="87"/>
      <c r="P1252" s="87"/>
      <c r="Q1252" s="87"/>
      <c r="R1252" s="87"/>
      <c r="S1252" s="87"/>
      <c r="T1252" s="88"/>
      <c r="U1252" s="41"/>
      <c r="V1252" s="41"/>
      <c r="W1252" s="41"/>
      <c r="X1252" s="41"/>
      <c r="Y1252" s="41"/>
      <c r="Z1252" s="41"/>
      <c r="AA1252" s="41"/>
      <c r="AB1252" s="41"/>
      <c r="AC1252" s="41"/>
      <c r="AD1252" s="41"/>
      <c r="AE1252" s="41"/>
      <c r="AT1252" s="20" t="s">
        <v>155</v>
      </c>
      <c r="AU1252" s="20" t="s">
        <v>85</v>
      </c>
    </row>
    <row r="1253" s="2" customFormat="1" ht="24.15" customHeight="1">
      <c r="A1253" s="41"/>
      <c r="B1253" s="42"/>
      <c r="C1253" s="207" t="s">
        <v>1499</v>
      </c>
      <c r="D1253" s="207" t="s">
        <v>148</v>
      </c>
      <c r="E1253" s="208" t="s">
        <v>1500</v>
      </c>
      <c r="F1253" s="209" t="s">
        <v>1501</v>
      </c>
      <c r="G1253" s="210" t="s">
        <v>256</v>
      </c>
      <c r="H1253" s="211">
        <v>3</v>
      </c>
      <c r="I1253" s="212"/>
      <c r="J1253" s="213">
        <f>ROUND(I1253*H1253,2)</f>
        <v>0</v>
      </c>
      <c r="K1253" s="209" t="s">
        <v>152</v>
      </c>
      <c r="L1253" s="47"/>
      <c r="M1253" s="214" t="s">
        <v>19</v>
      </c>
      <c r="N1253" s="215" t="s">
        <v>46</v>
      </c>
      <c r="O1253" s="87"/>
      <c r="P1253" s="216">
        <f>O1253*H1253</f>
        <v>0</v>
      </c>
      <c r="Q1253" s="216">
        <v>0.025159999999999998</v>
      </c>
      <c r="R1253" s="216">
        <f>Q1253*H1253</f>
        <v>0.075479999999999992</v>
      </c>
      <c r="S1253" s="216">
        <v>0</v>
      </c>
      <c r="T1253" s="217">
        <f>S1253*H1253</f>
        <v>0</v>
      </c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R1253" s="218" t="s">
        <v>266</v>
      </c>
      <c r="AT1253" s="218" t="s">
        <v>148</v>
      </c>
      <c r="AU1253" s="218" t="s">
        <v>85</v>
      </c>
      <c r="AY1253" s="20" t="s">
        <v>146</v>
      </c>
      <c r="BE1253" s="219">
        <f>IF(N1253="základní",J1253,0)</f>
        <v>0</v>
      </c>
      <c r="BF1253" s="219">
        <f>IF(N1253="snížená",J1253,0)</f>
        <v>0</v>
      </c>
      <c r="BG1253" s="219">
        <f>IF(N1253="zákl. přenesená",J1253,0)</f>
        <v>0</v>
      </c>
      <c r="BH1253" s="219">
        <f>IF(N1253="sníž. přenesená",J1253,0)</f>
        <v>0</v>
      </c>
      <c r="BI1253" s="219">
        <f>IF(N1253="nulová",J1253,0)</f>
        <v>0</v>
      </c>
      <c r="BJ1253" s="20" t="s">
        <v>83</v>
      </c>
      <c r="BK1253" s="219">
        <f>ROUND(I1253*H1253,2)</f>
        <v>0</v>
      </c>
      <c r="BL1253" s="20" t="s">
        <v>266</v>
      </c>
      <c r="BM1253" s="218" t="s">
        <v>1502</v>
      </c>
    </row>
    <row r="1254" s="2" customFormat="1">
      <c r="A1254" s="41"/>
      <c r="B1254" s="42"/>
      <c r="C1254" s="43"/>
      <c r="D1254" s="220" t="s">
        <v>155</v>
      </c>
      <c r="E1254" s="43"/>
      <c r="F1254" s="221" t="s">
        <v>1503</v>
      </c>
      <c r="G1254" s="43"/>
      <c r="H1254" s="43"/>
      <c r="I1254" s="222"/>
      <c r="J1254" s="43"/>
      <c r="K1254" s="43"/>
      <c r="L1254" s="47"/>
      <c r="M1254" s="223"/>
      <c r="N1254" s="224"/>
      <c r="O1254" s="87"/>
      <c r="P1254" s="87"/>
      <c r="Q1254" s="87"/>
      <c r="R1254" s="87"/>
      <c r="S1254" s="87"/>
      <c r="T1254" s="88"/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T1254" s="20" t="s">
        <v>155</v>
      </c>
      <c r="AU1254" s="20" t="s">
        <v>85</v>
      </c>
    </row>
    <row r="1255" s="2" customFormat="1" ht="24.15" customHeight="1">
      <c r="A1255" s="41"/>
      <c r="B1255" s="42"/>
      <c r="C1255" s="207" t="s">
        <v>1504</v>
      </c>
      <c r="D1255" s="207" t="s">
        <v>148</v>
      </c>
      <c r="E1255" s="208" t="s">
        <v>1505</v>
      </c>
      <c r="F1255" s="209" t="s">
        <v>1506</v>
      </c>
      <c r="G1255" s="210" t="s">
        <v>256</v>
      </c>
      <c r="H1255" s="211">
        <v>1</v>
      </c>
      <c r="I1255" s="212"/>
      <c r="J1255" s="213">
        <f>ROUND(I1255*H1255,2)</f>
        <v>0</v>
      </c>
      <c r="K1255" s="209" t="s">
        <v>152</v>
      </c>
      <c r="L1255" s="47"/>
      <c r="M1255" s="214" t="s">
        <v>19</v>
      </c>
      <c r="N1255" s="215" t="s">
        <v>46</v>
      </c>
      <c r="O1255" s="87"/>
      <c r="P1255" s="216">
        <f>O1255*H1255</f>
        <v>0</v>
      </c>
      <c r="Q1255" s="216">
        <v>0.021760000000000002</v>
      </c>
      <c r="R1255" s="216">
        <f>Q1255*H1255</f>
        <v>0.021760000000000002</v>
      </c>
      <c r="S1255" s="216">
        <v>0</v>
      </c>
      <c r="T1255" s="217">
        <f>S1255*H1255</f>
        <v>0</v>
      </c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R1255" s="218" t="s">
        <v>266</v>
      </c>
      <c r="AT1255" s="218" t="s">
        <v>148</v>
      </c>
      <c r="AU1255" s="218" t="s">
        <v>85</v>
      </c>
      <c r="AY1255" s="20" t="s">
        <v>146</v>
      </c>
      <c r="BE1255" s="219">
        <f>IF(N1255="základní",J1255,0)</f>
        <v>0</v>
      </c>
      <c r="BF1255" s="219">
        <f>IF(N1255="snížená",J1255,0)</f>
        <v>0</v>
      </c>
      <c r="BG1255" s="219">
        <f>IF(N1255="zákl. přenesená",J1255,0)</f>
        <v>0</v>
      </c>
      <c r="BH1255" s="219">
        <f>IF(N1255="sníž. přenesená",J1255,0)</f>
        <v>0</v>
      </c>
      <c r="BI1255" s="219">
        <f>IF(N1255="nulová",J1255,0)</f>
        <v>0</v>
      </c>
      <c r="BJ1255" s="20" t="s">
        <v>83</v>
      </c>
      <c r="BK1255" s="219">
        <f>ROUND(I1255*H1255,2)</f>
        <v>0</v>
      </c>
      <c r="BL1255" s="20" t="s">
        <v>266</v>
      </c>
      <c r="BM1255" s="218" t="s">
        <v>1507</v>
      </c>
    </row>
    <row r="1256" s="2" customFormat="1">
      <c r="A1256" s="41"/>
      <c r="B1256" s="42"/>
      <c r="C1256" s="43"/>
      <c r="D1256" s="220" t="s">
        <v>155</v>
      </c>
      <c r="E1256" s="43"/>
      <c r="F1256" s="221" t="s">
        <v>1508</v>
      </c>
      <c r="G1256" s="43"/>
      <c r="H1256" s="43"/>
      <c r="I1256" s="222"/>
      <c r="J1256" s="43"/>
      <c r="K1256" s="43"/>
      <c r="L1256" s="47"/>
      <c r="M1256" s="223"/>
      <c r="N1256" s="224"/>
      <c r="O1256" s="87"/>
      <c r="P1256" s="87"/>
      <c r="Q1256" s="87"/>
      <c r="R1256" s="87"/>
      <c r="S1256" s="87"/>
      <c r="T1256" s="88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T1256" s="20" t="s">
        <v>155</v>
      </c>
      <c r="AU1256" s="20" t="s">
        <v>85</v>
      </c>
    </row>
    <row r="1257" s="2" customFormat="1" ht="24.15" customHeight="1">
      <c r="A1257" s="41"/>
      <c r="B1257" s="42"/>
      <c r="C1257" s="207" t="s">
        <v>1509</v>
      </c>
      <c r="D1257" s="207" t="s">
        <v>148</v>
      </c>
      <c r="E1257" s="208" t="s">
        <v>1510</v>
      </c>
      <c r="F1257" s="209" t="s">
        <v>1511</v>
      </c>
      <c r="G1257" s="210" t="s">
        <v>256</v>
      </c>
      <c r="H1257" s="211">
        <v>1</v>
      </c>
      <c r="I1257" s="212"/>
      <c r="J1257" s="213">
        <f>ROUND(I1257*H1257,2)</f>
        <v>0</v>
      </c>
      <c r="K1257" s="209" t="s">
        <v>152</v>
      </c>
      <c r="L1257" s="47"/>
      <c r="M1257" s="214" t="s">
        <v>19</v>
      </c>
      <c r="N1257" s="215" t="s">
        <v>46</v>
      </c>
      <c r="O1257" s="87"/>
      <c r="P1257" s="216">
        <f>O1257*H1257</f>
        <v>0</v>
      </c>
      <c r="Q1257" s="216">
        <v>0.025020000000000001</v>
      </c>
      <c r="R1257" s="216">
        <f>Q1257*H1257</f>
        <v>0.025020000000000001</v>
      </c>
      <c r="S1257" s="216">
        <v>0</v>
      </c>
      <c r="T1257" s="217">
        <f>S1257*H1257</f>
        <v>0</v>
      </c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R1257" s="218" t="s">
        <v>266</v>
      </c>
      <c r="AT1257" s="218" t="s">
        <v>148</v>
      </c>
      <c r="AU1257" s="218" t="s">
        <v>85</v>
      </c>
      <c r="AY1257" s="20" t="s">
        <v>146</v>
      </c>
      <c r="BE1257" s="219">
        <f>IF(N1257="základní",J1257,0)</f>
        <v>0</v>
      </c>
      <c r="BF1257" s="219">
        <f>IF(N1257="snížená",J1257,0)</f>
        <v>0</v>
      </c>
      <c r="BG1257" s="219">
        <f>IF(N1257="zákl. přenesená",J1257,0)</f>
        <v>0</v>
      </c>
      <c r="BH1257" s="219">
        <f>IF(N1257="sníž. přenesená",J1257,0)</f>
        <v>0</v>
      </c>
      <c r="BI1257" s="219">
        <f>IF(N1257="nulová",J1257,0)</f>
        <v>0</v>
      </c>
      <c r="BJ1257" s="20" t="s">
        <v>83</v>
      </c>
      <c r="BK1257" s="219">
        <f>ROUND(I1257*H1257,2)</f>
        <v>0</v>
      </c>
      <c r="BL1257" s="20" t="s">
        <v>266</v>
      </c>
      <c r="BM1257" s="218" t="s">
        <v>1512</v>
      </c>
    </row>
    <row r="1258" s="2" customFormat="1">
      <c r="A1258" s="41"/>
      <c r="B1258" s="42"/>
      <c r="C1258" s="43"/>
      <c r="D1258" s="220" t="s">
        <v>155</v>
      </c>
      <c r="E1258" s="43"/>
      <c r="F1258" s="221" t="s">
        <v>1513</v>
      </c>
      <c r="G1258" s="43"/>
      <c r="H1258" s="43"/>
      <c r="I1258" s="222"/>
      <c r="J1258" s="43"/>
      <c r="K1258" s="43"/>
      <c r="L1258" s="47"/>
      <c r="M1258" s="223"/>
      <c r="N1258" s="224"/>
      <c r="O1258" s="87"/>
      <c r="P1258" s="87"/>
      <c r="Q1258" s="87"/>
      <c r="R1258" s="87"/>
      <c r="S1258" s="87"/>
      <c r="T1258" s="88"/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T1258" s="20" t="s">
        <v>155</v>
      </c>
      <c r="AU1258" s="20" t="s">
        <v>85</v>
      </c>
    </row>
    <row r="1259" s="2" customFormat="1" ht="16.5" customHeight="1">
      <c r="A1259" s="41"/>
      <c r="B1259" s="42"/>
      <c r="C1259" s="207" t="s">
        <v>1514</v>
      </c>
      <c r="D1259" s="207" t="s">
        <v>148</v>
      </c>
      <c r="E1259" s="208" t="s">
        <v>1515</v>
      </c>
      <c r="F1259" s="209" t="s">
        <v>1516</v>
      </c>
      <c r="G1259" s="210" t="s">
        <v>256</v>
      </c>
      <c r="H1259" s="211">
        <v>1</v>
      </c>
      <c r="I1259" s="212"/>
      <c r="J1259" s="213">
        <f>ROUND(I1259*H1259,2)</f>
        <v>0</v>
      </c>
      <c r="K1259" s="209" t="s">
        <v>152</v>
      </c>
      <c r="L1259" s="47"/>
      <c r="M1259" s="214" t="s">
        <v>19</v>
      </c>
      <c r="N1259" s="215" t="s">
        <v>46</v>
      </c>
      <c r="O1259" s="87"/>
      <c r="P1259" s="216">
        <f>O1259*H1259</f>
        <v>0</v>
      </c>
      <c r="Q1259" s="216">
        <v>0.01</v>
      </c>
      <c r="R1259" s="216">
        <f>Q1259*H1259</f>
        <v>0.01</v>
      </c>
      <c r="S1259" s="216">
        <v>0</v>
      </c>
      <c r="T1259" s="217">
        <f>S1259*H1259</f>
        <v>0</v>
      </c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R1259" s="218" t="s">
        <v>266</v>
      </c>
      <c r="AT1259" s="218" t="s">
        <v>148</v>
      </c>
      <c r="AU1259" s="218" t="s">
        <v>85</v>
      </c>
      <c r="AY1259" s="20" t="s">
        <v>146</v>
      </c>
      <c r="BE1259" s="219">
        <f>IF(N1259="základní",J1259,0)</f>
        <v>0</v>
      </c>
      <c r="BF1259" s="219">
        <f>IF(N1259="snížená",J1259,0)</f>
        <v>0</v>
      </c>
      <c r="BG1259" s="219">
        <f>IF(N1259="zákl. přenesená",J1259,0)</f>
        <v>0</v>
      </c>
      <c r="BH1259" s="219">
        <f>IF(N1259="sníž. přenesená",J1259,0)</f>
        <v>0</v>
      </c>
      <c r="BI1259" s="219">
        <f>IF(N1259="nulová",J1259,0)</f>
        <v>0</v>
      </c>
      <c r="BJ1259" s="20" t="s">
        <v>83</v>
      </c>
      <c r="BK1259" s="219">
        <f>ROUND(I1259*H1259,2)</f>
        <v>0</v>
      </c>
      <c r="BL1259" s="20" t="s">
        <v>266</v>
      </c>
      <c r="BM1259" s="218" t="s">
        <v>1517</v>
      </c>
    </row>
    <row r="1260" s="2" customFormat="1">
      <c r="A1260" s="41"/>
      <c r="B1260" s="42"/>
      <c r="C1260" s="43"/>
      <c r="D1260" s="220" t="s">
        <v>155</v>
      </c>
      <c r="E1260" s="43"/>
      <c r="F1260" s="221" t="s">
        <v>1518</v>
      </c>
      <c r="G1260" s="43"/>
      <c r="H1260" s="43"/>
      <c r="I1260" s="222"/>
      <c r="J1260" s="43"/>
      <c r="K1260" s="43"/>
      <c r="L1260" s="47"/>
      <c r="M1260" s="223"/>
      <c r="N1260" s="224"/>
      <c r="O1260" s="87"/>
      <c r="P1260" s="87"/>
      <c r="Q1260" s="87"/>
      <c r="R1260" s="87"/>
      <c r="S1260" s="87"/>
      <c r="T1260" s="88"/>
      <c r="U1260" s="41"/>
      <c r="V1260" s="41"/>
      <c r="W1260" s="41"/>
      <c r="X1260" s="41"/>
      <c r="Y1260" s="41"/>
      <c r="Z1260" s="41"/>
      <c r="AA1260" s="41"/>
      <c r="AB1260" s="41"/>
      <c r="AC1260" s="41"/>
      <c r="AD1260" s="41"/>
      <c r="AE1260" s="41"/>
      <c r="AT1260" s="20" t="s">
        <v>155</v>
      </c>
      <c r="AU1260" s="20" t="s">
        <v>85</v>
      </c>
    </row>
    <row r="1261" s="2" customFormat="1" ht="16.5" customHeight="1">
      <c r="A1261" s="41"/>
      <c r="B1261" s="42"/>
      <c r="C1261" s="207" t="s">
        <v>1519</v>
      </c>
      <c r="D1261" s="207" t="s">
        <v>148</v>
      </c>
      <c r="E1261" s="208" t="s">
        <v>1520</v>
      </c>
      <c r="F1261" s="209" t="s">
        <v>1521</v>
      </c>
      <c r="G1261" s="210" t="s">
        <v>256</v>
      </c>
      <c r="H1261" s="211">
        <v>4.8799999999999999</v>
      </c>
      <c r="I1261" s="212"/>
      <c r="J1261" s="213">
        <f>ROUND(I1261*H1261,2)</f>
        <v>0</v>
      </c>
      <c r="K1261" s="209" t="s">
        <v>152</v>
      </c>
      <c r="L1261" s="47"/>
      <c r="M1261" s="214" t="s">
        <v>19</v>
      </c>
      <c r="N1261" s="215" t="s">
        <v>46</v>
      </c>
      <c r="O1261" s="87"/>
      <c r="P1261" s="216">
        <f>O1261*H1261</f>
        <v>0</v>
      </c>
      <c r="Q1261" s="216">
        <v>0.00010000000000000001</v>
      </c>
      <c r="R1261" s="216">
        <f>Q1261*H1261</f>
        <v>0.00048799999999999999</v>
      </c>
      <c r="S1261" s="216">
        <v>0</v>
      </c>
      <c r="T1261" s="217">
        <f>S1261*H1261</f>
        <v>0</v>
      </c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R1261" s="218" t="s">
        <v>266</v>
      </c>
      <c r="AT1261" s="218" t="s">
        <v>148</v>
      </c>
      <c r="AU1261" s="218" t="s">
        <v>85</v>
      </c>
      <c r="AY1261" s="20" t="s">
        <v>146</v>
      </c>
      <c r="BE1261" s="219">
        <f>IF(N1261="základní",J1261,0)</f>
        <v>0</v>
      </c>
      <c r="BF1261" s="219">
        <f>IF(N1261="snížená",J1261,0)</f>
        <v>0</v>
      </c>
      <c r="BG1261" s="219">
        <f>IF(N1261="zákl. přenesená",J1261,0)</f>
        <v>0</v>
      </c>
      <c r="BH1261" s="219">
        <f>IF(N1261="sníž. přenesená",J1261,0)</f>
        <v>0</v>
      </c>
      <c r="BI1261" s="219">
        <f>IF(N1261="nulová",J1261,0)</f>
        <v>0</v>
      </c>
      <c r="BJ1261" s="20" t="s">
        <v>83</v>
      </c>
      <c r="BK1261" s="219">
        <f>ROUND(I1261*H1261,2)</f>
        <v>0</v>
      </c>
      <c r="BL1261" s="20" t="s">
        <v>266</v>
      </c>
      <c r="BM1261" s="218" t="s">
        <v>1522</v>
      </c>
    </row>
    <row r="1262" s="2" customFormat="1">
      <c r="A1262" s="41"/>
      <c r="B1262" s="42"/>
      <c r="C1262" s="43"/>
      <c r="D1262" s="220" t="s">
        <v>155</v>
      </c>
      <c r="E1262" s="43"/>
      <c r="F1262" s="221" t="s">
        <v>1523</v>
      </c>
      <c r="G1262" s="43"/>
      <c r="H1262" s="43"/>
      <c r="I1262" s="222"/>
      <c r="J1262" s="43"/>
      <c r="K1262" s="43"/>
      <c r="L1262" s="47"/>
      <c r="M1262" s="223"/>
      <c r="N1262" s="224"/>
      <c r="O1262" s="87"/>
      <c r="P1262" s="87"/>
      <c r="Q1262" s="87"/>
      <c r="R1262" s="87"/>
      <c r="S1262" s="87"/>
      <c r="T1262" s="88"/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T1262" s="20" t="s">
        <v>155</v>
      </c>
      <c r="AU1262" s="20" t="s">
        <v>85</v>
      </c>
    </row>
    <row r="1263" s="2" customFormat="1" ht="21.75" customHeight="1">
      <c r="A1263" s="41"/>
      <c r="B1263" s="42"/>
      <c r="C1263" s="207" t="s">
        <v>1524</v>
      </c>
      <c r="D1263" s="207" t="s">
        <v>148</v>
      </c>
      <c r="E1263" s="208" t="s">
        <v>1525</v>
      </c>
      <c r="F1263" s="209" t="s">
        <v>1526</v>
      </c>
      <c r="G1263" s="210" t="s">
        <v>256</v>
      </c>
      <c r="H1263" s="211">
        <v>1</v>
      </c>
      <c r="I1263" s="212"/>
      <c r="J1263" s="213">
        <f>ROUND(I1263*H1263,2)</f>
        <v>0</v>
      </c>
      <c r="K1263" s="209" t="s">
        <v>152</v>
      </c>
      <c r="L1263" s="47"/>
      <c r="M1263" s="214" t="s">
        <v>19</v>
      </c>
      <c r="N1263" s="215" t="s">
        <v>46</v>
      </c>
      <c r="O1263" s="87"/>
      <c r="P1263" s="216">
        <f>O1263*H1263</f>
        <v>0</v>
      </c>
      <c r="Q1263" s="216">
        <v>0.00072000000000000005</v>
      </c>
      <c r="R1263" s="216">
        <f>Q1263*H1263</f>
        <v>0.00072000000000000005</v>
      </c>
      <c r="S1263" s="216">
        <v>0</v>
      </c>
      <c r="T1263" s="217">
        <f>S1263*H1263</f>
        <v>0</v>
      </c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R1263" s="218" t="s">
        <v>266</v>
      </c>
      <c r="AT1263" s="218" t="s">
        <v>148</v>
      </c>
      <c r="AU1263" s="218" t="s">
        <v>85</v>
      </c>
      <c r="AY1263" s="20" t="s">
        <v>146</v>
      </c>
      <c r="BE1263" s="219">
        <f>IF(N1263="základní",J1263,0)</f>
        <v>0</v>
      </c>
      <c r="BF1263" s="219">
        <f>IF(N1263="snížená",J1263,0)</f>
        <v>0</v>
      </c>
      <c r="BG1263" s="219">
        <f>IF(N1263="zákl. přenesená",J1263,0)</f>
        <v>0</v>
      </c>
      <c r="BH1263" s="219">
        <f>IF(N1263="sníž. přenesená",J1263,0)</f>
        <v>0</v>
      </c>
      <c r="BI1263" s="219">
        <f>IF(N1263="nulová",J1263,0)</f>
        <v>0</v>
      </c>
      <c r="BJ1263" s="20" t="s">
        <v>83</v>
      </c>
      <c r="BK1263" s="219">
        <f>ROUND(I1263*H1263,2)</f>
        <v>0</v>
      </c>
      <c r="BL1263" s="20" t="s">
        <v>266</v>
      </c>
      <c r="BM1263" s="218" t="s">
        <v>1527</v>
      </c>
    </row>
    <row r="1264" s="2" customFormat="1">
      <c r="A1264" s="41"/>
      <c r="B1264" s="42"/>
      <c r="C1264" s="43"/>
      <c r="D1264" s="220" t="s">
        <v>155</v>
      </c>
      <c r="E1264" s="43"/>
      <c r="F1264" s="221" t="s">
        <v>1528</v>
      </c>
      <c r="G1264" s="43"/>
      <c r="H1264" s="43"/>
      <c r="I1264" s="222"/>
      <c r="J1264" s="43"/>
      <c r="K1264" s="43"/>
      <c r="L1264" s="47"/>
      <c r="M1264" s="223"/>
      <c r="N1264" s="224"/>
      <c r="O1264" s="87"/>
      <c r="P1264" s="87"/>
      <c r="Q1264" s="87"/>
      <c r="R1264" s="87"/>
      <c r="S1264" s="87"/>
      <c r="T1264" s="88"/>
      <c r="U1264" s="41"/>
      <c r="V1264" s="41"/>
      <c r="W1264" s="41"/>
      <c r="X1264" s="41"/>
      <c r="Y1264" s="41"/>
      <c r="Z1264" s="41"/>
      <c r="AA1264" s="41"/>
      <c r="AB1264" s="41"/>
      <c r="AC1264" s="41"/>
      <c r="AD1264" s="41"/>
      <c r="AE1264" s="41"/>
      <c r="AT1264" s="20" t="s">
        <v>155</v>
      </c>
      <c r="AU1264" s="20" t="s">
        <v>85</v>
      </c>
    </row>
    <row r="1265" s="2" customFormat="1" ht="24.15" customHeight="1">
      <c r="A1265" s="41"/>
      <c r="B1265" s="42"/>
      <c r="C1265" s="207" t="s">
        <v>1529</v>
      </c>
      <c r="D1265" s="207" t="s">
        <v>148</v>
      </c>
      <c r="E1265" s="208" t="s">
        <v>1530</v>
      </c>
      <c r="F1265" s="209" t="s">
        <v>1531</v>
      </c>
      <c r="G1265" s="210" t="s">
        <v>716</v>
      </c>
      <c r="H1265" s="280"/>
      <c r="I1265" s="212"/>
      <c r="J1265" s="213">
        <f>ROUND(I1265*H1265,2)</f>
        <v>0</v>
      </c>
      <c r="K1265" s="209" t="s">
        <v>152</v>
      </c>
      <c r="L1265" s="47"/>
      <c r="M1265" s="214" t="s">
        <v>19</v>
      </c>
      <c r="N1265" s="215" t="s">
        <v>46</v>
      </c>
      <c r="O1265" s="87"/>
      <c r="P1265" s="216">
        <f>O1265*H1265</f>
        <v>0</v>
      </c>
      <c r="Q1265" s="216">
        <v>0</v>
      </c>
      <c r="R1265" s="216">
        <f>Q1265*H1265</f>
        <v>0</v>
      </c>
      <c r="S1265" s="216">
        <v>0</v>
      </c>
      <c r="T1265" s="217">
        <f>S1265*H1265</f>
        <v>0</v>
      </c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R1265" s="218" t="s">
        <v>266</v>
      </c>
      <c r="AT1265" s="218" t="s">
        <v>148</v>
      </c>
      <c r="AU1265" s="218" t="s">
        <v>85</v>
      </c>
      <c r="AY1265" s="20" t="s">
        <v>146</v>
      </c>
      <c r="BE1265" s="219">
        <f>IF(N1265="základní",J1265,0)</f>
        <v>0</v>
      </c>
      <c r="BF1265" s="219">
        <f>IF(N1265="snížená",J1265,0)</f>
        <v>0</v>
      </c>
      <c r="BG1265" s="219">
        <f>IF(N1265="zákl. přenesená",J1265,0)</f>
        <v>0</v>
      </c>
      <c r="BH1265" s="219">
        <f>IF(N1265="sníž. přenesená",J1265,0)</f>
        <v>0</v>
      </c>
      <c r="BI1265" s="219">
        <f>IF(N1265="nulová",J1265,0)</f>
        <v>0</v>
      </c>
      <c r="BJ1265" s="20" t="s">
        <v>83</v>
      </c>
      <c r="BK1265" s="219">
        <f>ROUND(I1265*H1265,2)</f>
        <v>0</v>
      </c>
      <c r="BL1265" s="20" t="s">
        <v>266</v>
      </c>
      <c r="BM1265" s="218" t="s">
        <v>1532</v>
      </c>
    </row>
    <row r="1266" s="2" customFormat="1">
      <c r="A1266" s="41"/>
      <c r="B1266" s="42"/>
      <c r="C1266" s="43"/>
      <c r="D1266" s="220" t="s">
        <v>155</v>
      </c>
      <c r="E1266" s="43"/>
      <c r="F1266" s="221" t="s">
        <v>1533</v>
      </c>
      <c r="G1266" s="43"/>
      <c r="H1266" s="43"/>
      <c r="I1266" s="222"/>
      <c r="J1266" s="43"/>
      <c r="K1266" s="43"/>
      <c r="L1266" s="47"/>
      <c r="M1266" s="223"/>
      <c r="N1266" s="224"/>
      <c r="O1266" s="87"/>
      <c r="P1266" s="87"/>
      <c r="Q1266" s="87"/>
      <c r="R1266" s="87"/>
      <c r="S1266" s="87"/>
      <c r="T1266" s="88"/>
      <c r="U1266" s="41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T1266" s="20" t="s">
        <v>155</v>
      </c>
      <c r="AU1266" s="20" t="s">
        <v>85</v>
      </c>
    </row>
    <row r="1267" s="12" customFormat="1" ht="22.8" customHeight="1">
      <c r="A1267" s="12"/>
      <c r="B1267" s="191"/>
      <c r="C1267" s="192"/>
      <c r="D1267" s="193" t="s">
        <v>74</v>
      </c>
      <c r="E1267" s="205" t="s">
        <v>1534</v>
      </c>
      <c r="F1267" s="205" t="s">
        <v>1535</v>
      </c>
      <c r="G1267" s="192"/>
      <c r="H1267" s="192"/>
      <c r="I1267" s="195"/>
      <c r="J1267" s="206">
        <f>BK1267</f>
        <v>0</v>
      </c>
      <c r="K1267" s="192"/>
      <c r="L1267" s="197"/>
      <c r="M1267" s="198"/>
      <c r="N1267" s="199"/>
      <c r="O1267" s="199"/>
      <c r="P1267" s="200">
        <f>SUM(P1268:P1271)</f>
        <v>0</v>
      </c>
      <c r="Q1267" s="199"/>
      <c r="R1267" s="200">
        <f>SUM(R1268:R1271)</f>
        <v>0</v>
      </c>
      <c r="S1267" s="199"/>
      <c r="T1267" s="201">
        <f>SUM(T1268:T1271)</f>
        <v>0</v>
      </c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R1267" s="202" t="s">
        <v>85</v>
      </c>
      <c r="AT1267" s="203" t="s">
        <v>74</v>
      </c>
      <c r="AU1267" s="203" t="s">
        <v>83</v>
      </c>
      <c r="AY1267" s="202" t="s">
        <v>146</v>
      </c>
      <c r="BK1267" s="204">
        <f>SUM(BK1268:BK1271)</f>
        <v>0</v>
      </c>
    </row>
    <row r="1268" s="2" customFormat="1" ht="16.5" customHeight="1">
      <c r="A1268" s="41"/>
      <c r="B1268" s="42"/>
      <c r="C1268" s="207" t="s">
        <v>1536</v>
      </c>
      <c r="D1268" s="207" t="s">
        <v>148</v>
      </c>
      <c r="E1268" s="208" t="s">
        <v>1537</v>
      </c>
      <c r="F1268" s="209" t="s">
        <v>1538</v>
      </c>
      <c r="G1268" s="210" t="s">
        <v>912</v>
      </c>
      <c r="H1268" s="211">
        <v>1</v>
      </c>
      <c r="I1268" s="212"/>
      <c r="J1268" s="213">
        <f>ROUND(I1268*H1268,2)</f>
        <v>0</v>
      </c>
      <c r="K1268" s="209" t="s">
        <v>152</v>
      </c>
      <c r="L1268" s="47"/>
      <c r="M1268" s="214" t="s">
        <v>19</v>
      </c>
      <c r="N1268" s="215" t="s">
        <v>46</v>
      </c>
      <c r="O1268" s="87"/>
      <c r="P1268" s="216">
        <f>O1268*H1268</f>
        <v>0</v>
      </c>
      <c r="Q1268" s="216">
        <v>0</v>
      </c>
      <c r="R1268" s="216">
        <f>Q1268*H1268</f>
        <v>0</v>
      </c>
      <c r="S1268" s="216">
        <v>0</v>
      </c>
      <c r="T1268" s="217">
        <f>S1268*H1268</f>
        <v>0</v>
      </c>
      <c r="U1268" s="41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R1268" s="218" t="s">
        <v>266</v>
      </c>
      <c r="AT1268" s="218" t="s">
        <v>148</v>
      </c>
      <c r="AU1268" s="218" t="s">
        <v>85</v>
      </c>
      <c r="AY1268" s="20" t="s">
        <v>146</v>
      </c>
      <c r="BE1268" s="219">
        <f>IF(N1268="základní",J1268,0)</f>
        <v>0</v>
      </c>
      <c r="BF1268" s="219">
        <f>IF(N1268="snížená",J1268,0)</f>
        <v>0</v>
      </c>
      <c r="BG1268" s="219">
        <f>IF(N1268="zákl. přenesená",J1268,0)</f>
        <v>0</v>
      </c>
      <c r="BH1268" s="219">
        <f>IF(N1268="sníž. přenesená",J1268,0)</f>
        <v>0</v>
      </c>
      <c r="BI1268" s="219">
        <f>IF(N1268="nulová",J1268,0)</f>
        <v>0</v>
      </c>
      <c r="BJ1268" s="20" t="s">
        <v>83</v>
      </c>
      <c r="BK1268" s="219">
        <f>ROUND(I1268*H1268,2)</f>
        <v>0</v>
      </c>
      <c r="BL1268" s="20" t="s">
        <v>266</v>
      </c>
      <c r="BM1268" s="218" t="s">
        <v>1539</v>
      </c>
    </row>
    <row r="1269" s="2" customFormat="1">
      <c r="A1269" s="41"/>
      <c r="B1269" s="42"/>
      <c r="C1269" s="43"/>
      <c r="D1269" s="220" t="s">
        <v>155</v>
      </c>
      <c r="E1269" s="43"/>
      <c r="F1269" s="221" t="s">
        <v>1540</v>
      </c>
      <c r="G1269" s="43"/>
      <c r="H1269" s="43"/>
      <c r="I1269" s="222"/>
      <c r="J1269" s="43"/>
      <c r="K1269" s="43"/>
      <c r="L1269" s="47"/>
      <c r="M1269" s="223"/>
      <c r="N1269" s="224"/>
      <c r="O1269" s="87"/>
      <c r="P1269" s="87"/>
      <c r="Q1269" s="87"/>
      <c r="R1269" s="87"/>
      <c r="S1269" s="87"/>
      <c r="T1269" s="88"/>
      <c r="U1269" s="41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T1269" s="20" t="s">
        <v>155</v>
      </c>
      <c r="AU1269" s="20" t="s">
        <v>85</v>
      </c>
    </row>
    <row r="1270" s="2" customFormat="1" ht="16.5" customHeight="1">
      <c r="A1270" s="41"/>
      <c r="B1270" s="42"/>
      <c r="C1270" s="207" t="s">
        <v>1541</v>
      </c>
      <c r="D1270" s="207" t="s">
        <v>148</v>
      </c>
      <c r="E1270" s="208" t="s">
        <v>1542</v>
      </c>
      <c r="F1270" s="209" t="s">
        <v>1543</v>
      </c>
      <c r="G1270" s="210" t="s">
        <v>912</v>
      </c>
      <c r="H1270" s="211">
        <v>1</v>
      </c>
      <c r="I1270" s="212"/>
      <c r="J1270" s="213">
        <f>ROUND(I1270*H1270,2)</f>
        <v>0</v>
      </c>
      <c r="K1270" s="209" t="s">
        <v>152</v>
      </c>
      <c r="L1270" s="47"/>
      <c r="M1270" s="214" t="s">
        <v>19</v>
      </c>
      <c r="N1270" s="215" t="s">
        <v>46</v>
      </c>
      <c r="O1270" s="87"/>
      <c r="P1270" s="216">
        <f>O1270*H1270</f>
        <v>0</v>
      </c>
      <c r="Q1270" s="216">
        <v>0</v>
      </c>
      <c r="R1270" s="216">
        <f>Q1270*H1270</f>
        <v>0</v>
      </c>
      <c r="S1270" s="216">
        <v>0</v>
      </c>
      <c r="T1270" s="217">
        <f>S1270*H1270</f>
        <v>0</v>
      </c>
      <c r="U1270" s="41"/>
      <c r="V1270" s="41"/>
      <c r="W1270" s="41"/>
      <c r="X1270" s="41"/>
      <c r="Y1270" s="41"/>
      <c r="Z1270" s="41"/>
      <c r="AA1270" s="41"/>
      <c r="AB1270" s="41"/>
      <c r="AC1270" s="41"/>
      <c r="AD1270" s="41"/>
      <c r="AE1270" s="41"/>
      <c r="AR1270" s="218" t="s">
        <v>266</v>
      </c>
      <c r="AT1270" s="218" t="s">
        <v>148</v>
      </c>
      <c r="AU1270" s="218" t="s">
        <v>85</v>
      </c>
      <c r="AY1270" s="20" t="s">
        <v>146</v>
      </c>
      <c r="BE1270" s="219">
        <f>IF(N1270="základní",J1270,0)</f>
        <v>0</v>
      </c>
      <c r="BF1270" s="219">
        <f>IF(N1270="snížená",J1270,0)</f>
        <v>0</v>
      </c>
      <c r="BG1270" s="219">
        <f>IF(N1270="zákl. přenesená",J1270,0)</f>
        <v>0</v>
      </c>
      <c r="BH1270" s="219">
        <f>IF(N1270="sníž. přenesená",J1270,0)</f>
        <v>0</v>
      </c>
      <c r="BI1270" s="219">
        <f>IF(N1270="nulová",J1270,0)</f>
        <v>0</v>
      </c>
      <c r="BJ1270" s="20" t="s">
        <v>83</v>
      </c>
      <c r="BK1270" s="219">
        <f>ROUND(I1270*H1270,2)</f>
        <v>0</v>
      </c>
      <c r="BL1270" s="20" t="s">
        <v>266</v>
      </c>
      <c r="BM1270" s="218" t="s">
        <v>1544</v>
      </c>
    </row>
    <row r="1271" s="2" customFormat="1">
      <c r="A1271" s="41"/>
      <c r="B1271" s="42"/>
      <c r="C1271" s="43"/>
      <c r="D1271" s="220" t="s">
        <v>155</v>
      </c>
      <c r="E1271" s="43"/>
      <c r="F1271" s="221" t="s">
        <v>1545</v>
      </c>
      <c r="G1271" s="43"/>
      <c r="H1271" s="43"/>
      <c r="I1271" s="222"/>
      <c r="J1271" s="43"/>
      <c r="K1271" s="43"/>
      <c r="L1271" s="47"/>
      <c r="M1271" s="223"/>
      <c r="N1271" s="224"/>
      <c r="O1271" s="87"/>
      <c r="P1271" s="87"/>
      <c r="Q1271" s="87"/>
      <c r="R1271" s="87"/>
      <c r="S1271" s="87"/>
      <c r="T1271" s="88"/>
      <c r="U1271" s="41"/>
      <c r="V1271" s="41"/>
      <c r="W1271" s="41"/>
      <c r="X1271" s="41"/>
      <c r="Y1271" s="41"/>
      <c r="Z1271" s="41"/>
      <c r="AA1271" s="41"/>
      <c r="AB1271" s="41"/>
      <c r="AC1271" s="41"/>
      <c r="AD1271" s="41"/>
      <c r="AE1271" s="41"/>
      <c r="AT1271" s="20" t="s">
        <v>155</v>
      </c>
      <c r="AU1271" s="20" t="s">
        <v>85</v>
      </c>
    </row>
    <row r="1272" s="12" customFormat="1" ht="22.8" customHeight="1">
      <c r="A1272" s="12"/>
      <c r="B1272" s="191"/>
      <c r="C1272" s="192"/>
      <c r="D1272" s="193" t="s">
        <v>74</v>
      </c>
      <c r="E1272" s="205" t="s">
        <v>1546</v>
      </c>
      <c r="F1272" s="205" t="s">
        <v>1547</v>
      </c>
      <c r="G1272" s="192"/>
      <c r="H1272" s="192"/>
      <c r="I1272" s="195"/>
      <c r="J1272" s="206">
        <f>BK1272</f>
        <v>0</v>
      </c>
      <c r="K1272" s="192"/>
      <c r="L1272" s="197"/>
      <c r="M1272" s="198"/>
      <c r="N1272" s="199"/>
      <c r="O1272" s="199"/>
      <c r="P1272" s="200">
        <f>SUM(P1273:P1479)</f>
        <v>0</v>
      </c>
      <c r="Q1272" s="199"/>
      <c r="R1272" s="200">
        <f>SUM(R1273:R1479)</f>
        <v>0.25953600000000004</v>
      </c>
      <c r="S1272" s="199"/>
      <c r="T1272" s="201">
        <f>SUM(T1273:T1479)</f>
        <v>0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02" t="s">
        <v>85</v>
      </c>
      <c r="AT1272" s="203" t="s">
        <v>74</v>
      </c>
      <c r="AU1272" s="203" t="s">
        <v>83</v>
      </c>
      <c r="AY1272" s="202" t="s">
        <v>146</v>
      </c>
      <c r="BK1272" s="204">
        <f>SUM(BK1273:BK1479)</f>
        <v>0</v>
      </c>
    </row>
    <row r="1273" s="2" customFormat="1" ht="16.5" customHeight="1">
      <c r="A1273" s="41"/>
      <c r="B1273" s="42"/>
      <c r="C1273" s="207" t="s">
        <v>1548</v>
      </c>
      <c r="D1273" s="207" t="s">
        <v>148</v>
      </c>
      <c r="E1273" s="208" t="s">
        <v>1549</v>
      </c>
      <c r="F1273" s="209" t="s">
        <v>1550</v>
      </c>
      <c r="G1273" s="210" t="s">
        <v>256</v>
      </c>
      <c r="H1273" s="211">
        <v>8</v>
      </c>
      <c r="I1273" s="212"/>
      <c r="J1273" s="213">
        <f>ROUND(I1273*H1273,2)</f>
        <v>0</v>
      </c>
      <c r="K1273" s="209" t="s">
        <v>152</v>
      </c>
      <c r="L1273" s="47"/>
      <c r="M1273" s="214" t="s">
        <v>19</v>
      </c>
      <c r="N1273" s="215" t="s">
        <v>46</v>
      </c>
      <c r="O1273" s="87"/>
      <c r="P1273" s="216">
        <f>O1273*H1273</f>
        <v>0</v>
      </c>
      <c r="Q1273" s="216">
        <v>0</v>
      </c>
      <c r="R1273" s="216">
        <f>Q1273*H1273</f>
        <v>0</v>
      </c>
      <c r="S1273" s="216">
        <v>0</v>
      </c>
      <c r="T1273" s="217">
        <f>S1273*H1273</f>
        <v>0</v>
      </c>
      <c r="U1273" s="41"/>
      <c r="V1273" s="41"/>
      <c r="W1273" s="41"/>
      <c r="X1273" s="41"/>
      <c r="Y1273" s="41"/>
      <c r="Z1273" s="41"/>
      <c r="AA1273" s="41"/>
      <c r="AB1273" s="41"/>
      <c r="AC1273" s="41"/>
      <c r="AD1273" s="41"/>
      <c r="AE1273" s="41"/>
      <c r="AR1273" s="218" t="s">
        <v>266</v>
      </c>
      <c r="AT1273" s="218" t="s">
        <v>148</v>
      </c>
      <c r="AU1273" s="218" t="s">
        <v>85</v>
      </c>
      <c r="AY1273" s="20" t="s">
        <v>146</v>
      </c>
      <c r="BE1273" s="219">
        <f>IF(N1273="základní",J1273,0)</f>
        <v>0</v>
      </c>
      <c r="BF1273" s="219">
        <f>IF(N1273="snížená",J1273,0)</f>
        <v>0</v>
      </c>
      <c r="BG1273" s="219">
        <f>IF(N1273="zákl. přenesená",J1273,0)</f>
        <v>0</v>
      </c>
      <c r="BH1273" s="219">
        <f>IF(N1273="sníž. přenesená",J1273,0)</f>
        <v>0</v>
      </c>
      <c r="BI1273" s="219">
        <f>IF(N1273="nulová",J1273,0)</f>
        <v>0</v>
      </c>
      <c r="BJ1273" s="20" t="s">
        <v>83</v>
      </c>
      <c r="BK1273" s="219">
        <f>ROUND(I1273*H1273,2)</f>
        <v>0</v>
      </c>
      <c r="BL1273" s="20" t="s">
        <v>266</v>
      </c>
      <c r="BM1273" s="218" t="s">
        <v>1551</v>
      </c>
    </row>
    <row r="1274" s="2" customFormat="1">
      <c r="A1274" s="41"/>
      <c r="B1274" s="42"/>
      <c r="C1274" s="43"/>
      <c r="D1274" s="220" t="s">
        <v>155</v>
      </c>
      <c r="E1274" s="43"/>
      <c r="F1274" s="221" t="s">
        <v>1552</v>
      </c>
      <c r="G1274" s="43"/>
      <c r="H1274" s="43"/>
      <c r="I1274" s="222"/>
      <c r="J1274" s="43"/>
      <c r="K1274" s="43"/>
      <c r="L1274" s="47"/>
      <c r="M1274" s="223"/>
      <c r="N1274" s="224"/>
      <c r="O1274" s="87"/>
      <c r="P1274" s="87"/>
      <c r="Q1274" s="87"/>
      <c r="R1274" s="87"/>
      <c r="S1274" s="87"/>
      <c r="T1274" s="88"/>
      <c r="U1274" s="41"/>
      <c r="V1274" s="41"/>
      <c r="W1274" s="41"/>
      <c r="X1274" s="41"/>
      <c r="Y1274" s="41"/>
      <c r="Z1274" s="41"/>
      <c r="AA1274" s="41"/>
      <c r="AB1274" s="41"/>
      <c r="AC1274" s="41"/>
      <c r="AD1274" s="41"/>
      <c r="AE1274" s="41"/>
      <c r="AT1274" s="20" t="s">
        <v>155</v>
      </c>
      <c r="AU1274" s="20" t="s">
        <v>85</v>
      </c>
    </row>
    <row r="1275" s="13" customFormat="1">
      <c r="A1275" s="13"/>
      <c r="B1275" s="225"/>
      <c r="C1275" s="226"/>
      <c r="D1275" s="227" t="s">
        <v>157</v>
      </c>
      <c r="E1275" s="228" t="s">
        <v>19</v>
      </c>
      <c r="F1275" s="229" t="s">
        <v>1553</v>
      </c>
      <c r="G1275" s="226"/>
      <c r="H1275" s="228" t="s">
        <v>19</v>
      </c>
      <c r="I1275" s="230"/>
      <c r="J1275" s="226"/>
      <c r="K1275" s="226"/>
      <c r="L1275" s="231"/>
      <c r="M1275" s="232"/>
      <c r="N1275" s="233"/>
      <c r="O1275" s="233"/>
      <c r="P1275" s="233"/>
      <c r="Q1275" s="233"/>
      <c r="R1275" s="233"/>
      <c r="S1275" s="233"/>
      <c r="T1275" s="234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5" t="s">
        <v>157</v>
      </c>
      <c r="AU1275" s="235" t="s">
        <v>85</v>
      </c>
      <c r="AV1275" s="13" t="s">
        <v>83</v>
      </c>
      <c r="AW1275" s="13" t="s">
        <v>37</v>
      </c>
      <c r="AX1275" s="13" t="s">
        <v>75</v>
      </c>
      <c r="AY1275" s="235" t="s">
        <v>146</v>
      </c>
    </row>
    <row r="1276" s="14" customFormat="1">
      <c r="A1276" s="14"/>
      <c r="B1276" s="236"/>
      <c r="C1276" s="237"/>
      <c r="D1276" s="227" t="s">
        <v>157</v>
      </c>
      <c r="E1276" s="238" t="s">
        <v>19</v>
      </c>
      <c r="F1276" s="239" t="s">
        <v>1554</v>
      </c>
      <c r="G1276" s="237"/>
      <c r="H1276" s="240">
        <v>5</v>
      </c>
      <c r="I1276" s="241"/>
      <c r="J1276" s="237"/>
      <c r="K1276" s="237"/>
      <c r="L1276" s="242"/>
      <c r="M1276" s="243"/>
      <c r="N1276" s="244"/>
      <c r="O1276" s="244"/>
      <c r="P1276" s="244"/>
      <c r="Q1276" s="244"/>
      <c r="R1276" s="244"/>
      <c r="S1276" s="244"/>
      <c r="T1276" s="245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46" t="s">
        <v>157</v>
      </c>
      <c r="AU1276" s="246" t="s">
        <v>85</v>
      </c>
      <c r="AV1276" s="14" t="s">
        <v>85</v>
      </c>
      <c r="AW1276" s="14" t="s">
        <v>37</v>
      </c>
      <c r="AX1276" s="14" t="s">
        <v>75</v>
      </c>
      <c r="AY1276" s="246" t="s">
        <v>146</v>
      </c>
    </row>
    <row r="1277" s="13" customFormat="1">
      <c r="A1277" s="13"/>
      <c r="B1277" s="225"/>
      <c r="C1277" s="226"/>
      <c r="D1277" s="227" t="s">
        <v>157</v>
      </c>
      <c r="E1277" s="228" t="s">
        <v>19</v>
      </c>
      <c r="F1277" s="229" t="s">
        <v>1555</v>
      </c>
      <c r="G1277" s="226"/>
      <c r="H1277" s="228" t="s">
        <v>19</v>
      </c>
      <c r="I1277" s="230"/>
      <c r="J1277" s="226"/>
      <c r="K1277" s="226"/>
      <c r="L1277" s="231"/>
      <c r="M1277" s="232"/>
      <c r="N1277" s="233"/>
      <c r="O1277" s="233"/>
      <c r="P1277" s="233"/>
      <c r="Q1277" s="233"/>
      <c r="R1277" s="233"/>
      <c r="S1277" s="233"/>
      <c r="T1277" s="234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5" t="s">
        <v>157</v>
      </c>
      <c r="AU1277" s="235" t="s">
        <v>85</v>
      </c>
      <c r="AV1277" s="13" t="s">
        <v>83</v>
      </c>
      <c r="AW1277" s="13" t="s">
        <v>37</v>
      </c>
      <c r="AX1277" s="13" t="s">
        <v>75</v>
      </c>
      <c r="AY1277" s="235" t="s">
        <v>146</v>
      </c>
    </row>
    <row r="1278" s="14" customFormat="1">
      <c r="A1278" s="14"/>
      <c r="B1278" s="236"/>
      <c r="C1278" s="237"/>
      <c r="D1278" s="227" t="s">
        <v>157</v>
      </c>
      <c r="E1278" s="238" t="s">
        <v>19</v>
      </c>
      <c r="F1278" s="239" t="s">
        <v>163</v>
      </c>
      <c r="G1278" s="237"/>
      <c r="H1278" s="240">
        <v>3</v>
      </c>
      <c r="I1278" s="241"/>
      <c r="J1278" s="237"/>
      <c r="K1278" s="237"/>
      <c r="L1278" s="242"/>
      <c r="M1278" s="243"/>
      <c r="N1278" s="244"/>
      <c r="O1278" s="244"/>
      <c r="P1278" s="244"/>
      <c r="Q1278" s="244"/>
      <c r="R1278" s="244"/>
      <c r="S1278" s="244"/>
      <c r="T1278" s="245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46" t="s">
        <v>157</v>
      </c>
      <c r="AU1278" s="246" t="s">
        <v>85</v>
      </c>
      <c r="AV1278" s="14" t="s">
        <v>85</v>
      </c>
      <c r="AW1278" s="14" t="s">
        <v>37</v>
      </c>
      <c r="AX1278" s="14" t="s">
        <v>75</v>
      </c>
      <c r="AY1278" s="246" t="s">
        <v>146</v>
      </c>
    </row>
    <row r="1279" s="16" customFormat="1">
      <c r="A1279" s="16"/>
      <c r="B1279" s="258"/>
      <c r="C1279" s="259"/>
      <c r="D1279" s="227" t="s">
        <v>157</v>
      </c>
      <c r="E1279" s="260" t="s">
        <v>19</v>
      </c>
      <c r="F1279" s="261" t="s">
        <v>167</v>
      </c>
      <c r="G1279" s="259"/>
      <c r="H1279" s="262">
        <v>8</v>
      </c>
      <c r="I1279" s="263"/>
      <c r="J1279" s="259"/>
      <c r="K1279" s="259"/>
      <c r="L1279" s="264"/>
      <c r="M1279" s="265"/>
      <c r="N1279" s="266"/>
      <c r="O1279" s="266"/>
      <c r="P1279" s="266"/>
      <c r="Q1279" s="266"/>
      <c r="R1279" s="266"/>
      <c r="S1279" s="266"/>
      <c r="T1279" s="267"/>
      <c r="U1279" s="16"/>
      <c r="V1279" s="16"/>
      <c r="W1279" s="16"/>
      <c r="X1279" s="16"/>
      <c r="Y1279" s="16"/>
      <c r="Z1279" s="16"/>
      <c r="AA1279" s="16"/>
      <c r="AB1279" s="16"/>
      <c r="AC1279" s="16"/>
      <c r="AD1279" s="16"/>
      <c r="AE1279" s="16"/>
      <c r="AT1279" s="268" t="s">
        <v>157</v>
      </c>
      <c r="AU1279" s="268" t="s">
        <v>85</v>
      </c>
      <c r="AV1279" s="16" t="s">
        <v>153</v>
      </c>
      <c r="AW1279" s="16" t="s">
        <v>37</v>
      </c>
      <c r="AX1279" s="16" t="s">
        <v>83</v>
      </c>
      <c r="AY1279" s="268" t="s">
        <v>146</v>
      </c>
    </row>
    <row r="1280" s="2" customFormat="1" ht="16.5" customHeight="1">
      <c r="A1280" s="41"/>
      <c r="B1280" s="42"/>
      <c r="C1280" s="269" t="s">
        <v>1556</v>
      </c>
      <c r="D1280" s="269" t="s">
        <v>224</v>
      </c>
      <c r="E1280" s="270" t="s">
        <v>1557</v>
      </c>
      <c r="F1280" s="271" t="s">
        <v>1558</v>
      </c>
      <c r="G1280" s="272" t="s">
        <v>256</v>
      </c>
      <c r="H1280" s="273">
        <v>7</v>
      </c>
      <c r="I1280" s="274"/>
      <c r="J1280" s="275">
        <f>ROUND(I1280*H1280,2)</f>
        <v>0</v>
      </c>
      <c r="K1280" s="271" t="s">
        <v>152</v>
      </c>
      <c r="L1280" s="276"/>
      <c r="M1280" s="277" t="s">
        <v>19</v>
      </c>
      <c r="N1280" s="278" t="s">
        <v>46</v>
      </c>
      <c r="O1280" s="87"/>
      <c r="P1280" s="216">
        <f>O1280*H1280</f>
        <v>0</v>
      </c>
      <c r="Q1280" s="216">
        <v>0.00056999999999999998</v>
      </c>
      <c r="R1280" s="216">
        <f>Q1280*H1280</f>
        <v>0.0039899999999999996</v>
      </c>
      <c r="S1280" s="216">
        <v>0</v>
      </c>
      <c r="T1280" s="217">
        <f>S1280*H1280</f>
        <v>0</v>
      </c>
      <c r="U1280" s="41"/>
      <c r="V1280" s="41"/>
      <c r="W1280" s="41"/>
      <c r="X1280" s="41"/>
      <c r="Y1280" s="41"/>
      <c r="Z1280" s="41"/>
      <c r="AA1280" s="41"/>
      <c r="AB1280" s="41"/>
      <c r="AC1280" s="41"/>
      <c r="AD1280" s="41"/>
      <c r="AE1280" s="41"/>
      <c r="AR1280" s="218" t="s">
        <v>396</v>
      </c>
      <c r="AT1280" s="218" t="s">
        <v>224</v>
      </c>
      <c r="AU1280" s="218" t="s">
        <v>85</v>
      </c>
      <c r="AY1280" s="20" t="s">
        <v>146</v>
      </c>
      <c r="BE1280" s="219">
        <f>IF(N1280="základní",J1280,0)</f>
        <v>0</v>
      </c>
      <c r="BF1280" s="219">
        <f>IF(N1280="snížená",J1280,0)</f>
        <v>0</v>
      </c>
      <c r="BG1280" s="219">
        <f>IF(N1280="zákl. přenesená",J1280,0)</f>
        <v>0</v>
      </c>
      <c r="BH1280" s="219">
        <f>IF(N1280="sníž. přenesená",J1280,0)</f>
        <v>0</v>
      </c>
      <c r="BI1280" s="219">
        <f>IF(N1280="nulová",J1280,0)</f>
        <v>0</v>
      </c>
      <c r="BJ1280" s="20" t="s">
        <v>83</v>
      </c>
      <c r="BK1280" s="219">
        <f>ROUND(I1280*H1280,2)</f>
        <v>0</v>
      </c>
      <c r="BL1280" s="20" t="s">
        <v>266</v>
      </c>
      <c r="BM1280" s="218" t="s">
        <v>1559</v>
      </c>
    </row>
    <row r="1281" s="2" customFormat="1">
      <c r="A1281" s="41"/>
      <c r="B1281" s="42"/>
      <c r="C1281" s="43"/>
      <c r="D1281" s="227" t="s">
        <v>244</v>
      </c>
      <c r="E1281" s="43"/>
      <c r="F1281" s="279" t="s">
        <v>1560</v>
      </c>
      <c r="G1281" s="43"/>
      <c r="H1281" s="43"/>
      <c r="I1281" s="222"/>
      <c r="J1281" s="43"/>
      <c r="K1281" s="43"/>
      <c r="L1281" s="47"/>
      <c r="M1281" s="223"/>
      <c r="N1281" s="224"/>
      <c r="O1281" s="87"/>
      <c r="P1281" s="87"/>
      <c r="Q1281" s="87"/>
      <c r="R1281" s="87"/>
      <c r="S1281" s="87"/>
      <c r="T1281" s="88"/>
      <c r="U1281" s="41"/>
      <c r="V1281" s="41"/>
      <c r="W1281" s="41"/>
      <c r="X1281" s="41"/>
      <c r="Y1281" s="41"/>
      <c r="Z1281" s="41"/>
      <c r="AA1281" s="41"/>
      <c r="AB1281" s="41"/>
      <c r="AC1281" s="41"/>
      <c r="AD1281" s="41"/>
      <c r="AE1281" s="41"/>
      <c r="AT1281" s="20" t="s">
        <v>244</v>
      </c>
      <c r="AU1281" s="20" t="s">
        <v>85</v>
      </c>
    </row>
    <row r="1282" s="13" customFormat="1">
      <c r="A1282" s="13"/>
      <c r="B1282" s="225"/>
      <c r="C1282" s="226"/>
      <c r="D1282" s="227" t="s">
        <v>157</v>
      </c>
      <c r="E1282" s="228" t="s">
        <v>19</v>
      </c>
      <c r="F1282" s="229" t="s">
        <v>1553</v>
      </c>
      <c r="G1282" s="226"/>
      <c r="H1282" s="228" t="s">
        <v>19</v>
      </c>
      <c r="I1282" s="230"/>
      <c r="J1282" s="226"/>
      <c r="K1282" s="226"/>
      <c r="L1282" s="231"/>
      <c r="M1282" s="232"/>
      <c r="N1282" s="233"/>
      <c r="O1282" s="233"/>
      <c r="P1282" s="233"/>
      <c r="Q1282" s="233"/>
      <c r="R1282" s="233"/>
      <c r="S1282" s="233"/>
      <c r="T1282" s="234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5" t="s">
        <v>157</v>
      </c>
      <c r="AU1282" s="235" t="s">
        <v>85</v>
      </c>
      <c r="AV1282" s="13" t="s">
        <v>83</v>
      </c>
      <c r="AW1282" s="13" t="s">
        <v>37</v>
      </c>
      <c r="AX1282" s="13" t="s">
        <v>75</v>
      </c>
      <c r="AY1282" s="235" t="s">
        <v>146</v>
      </c>
    </row>
    <row r="1283" s="14" customFormat="1">
      <c r="A1283" s="14"/>
      <c r="B1283" s="236"/>
      <c r="C1283" s="237"/>
      <c r="D1283" s="227" t="s">
        <v>157</v>
      </c>
      <c r="E1283" s="238" t="s">
        <v>19</v>
      </c>
      <c r="F1283" s="239" t="s">
        <v>153</v>
      </c>
      <c r="G1283" s="237"/>
      <c r="H1283" s="240">
        <v>4</v>
      </c>
      <c r="I1283" s="241"/>
      <c r="J1283" s="237"/>
      <c r="K1283" s="237"/>
      <c r="L1283" s="242"/>
      <c r="M1283" s="243"/>
      <c r="N1283" s="244"/>
      <c r="O1283" s="244"/>
      <c r="P1283" s="244"/>
      <c r="Q1283" s="244"/>
      <c r="R1283" s="244"/>
      <c r="S1283" s="244"/>
      <c r="T1283" s="245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46" t="s">
        <v>157</v>
      </c>
      <c r="AU1283" s="246" t="s">
        <v>85</v>
      </c>
      <c r="AV1283" s="14" t="s">
        <v>85</v>
      </c>
      <c r="AW1283" s="14" t="s">
        <v>37</v>
      </c>
      <c r="AX1283" s="14" t="s">
        <v>75</v>
      </c>
      <c r="AY1283" s="246" t="s">
        <v>146</v>
      </c>
    </row>
    <row r="1284" s="13" customFormat="1">
      <c r="A1284" s="13"/>
      <c r="B1284" s="225"/>
      <c r="C1284" s="226"/>
      <c r="D1284" s="227" t="s">
        <v>157</v>
      </c>
      <c r="E1284" s="228" t="s">
        <v>19</v>
      </c>
      <c r="F1284" s="229" t="s">
        <v>1555</v>
      </c>
      <c r="G1284" s="226"/>
      <c r="H1284" s="228" t="s">
        <v>19</v>
      </c>
      <c r="I1284" s="230"/>
      <c r="J1284" s="226"/>
      <c r="K1284" s="226"/>
      <c r="L1284" s="231"/>
      <c r="M1284" s="232"/>
      <c r="N1284" s="233"/>
      <c r="O1284" s="233"/>
      <c r="P1284" s="233"/>
      <c r="Q1284" s="233"/>
      <c r="R1284" s="233"/>
      <c r="S1284" s="233"/>
      <c r="T1284" s="23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5" t="s">
        <v>157</v>
      </c>
      <c r="AU1284" s="235" t="s">
        <v>85</v>
      </c>
      <c r="AV1284" s="13" t="s">
        <v>83</v>
      </c>
      <c r="AW1284" s="13" t="s">
        <v>37</v>
      </c>
      <c r="AX1284" s="13" t="s">
        <v>75</v>
      </c>
      <c r="AY1284" s="235" t="s">
        <v>146</v>
      </c>
    </row>
    <row r="1285" s="14" customFormat="1">
      <c r="A1285" s="14"/>
      <c r="B1285" s="236"/>
      <c r="C1285" s="237"/>
      <c r="D1285" s="227" t="s">
        <v>157</v>
      </c>
      <c r="E1285" s="238" t="s">
        <v>19</v>
      </c>
      <c r="F1285" s="239" t="s">
        <v>163</v>
      </c>
      <c r="G1285" s="237"/>
      <c r="H1285" s="240">
        <v>3</v>
      </c>
      <c r="I1285" s="241"/>
      <c r="J1285" s="237"/>
      <c r="K1285" s="237"/>
      <c r="L1285" s="242"/>
      <c r="M1285" s="243"/>
      <c r="N1285" s="244"/>
      <c r="O1285" s="244"/>
      <c r="P1285" s="244"/>
      <c r="Q1285" s="244"/>
      <c r="R1285" s="244"/>
      <c r="S1285" s="244"/>
      <c r="T1285" s="245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46" t="s">
        <v>157</v>
      </c>
      <c r="AU1285" s="246" t="s">
        <v>85</v>
      </c>
      <c r="AV1285" s="14" t="s">
        <v>85</v>
      </c>
      <c r="AW1285" s="14" t="s">
        <v>37</v>
      </c>
      <c r="AX1285" s="14" t="s">
        <v>75</v>
      </c>
      <c r="AY1285" s="246" t="s">
        <v>146</v>
      </c>
    </row>
    <row r="1286" s="16" customFormat="1">
      <c r="A1286" s="16"/>
      <c r="B1286" s="258"/>
      <c r="C1286" s="259"/>
      <c r="D1286" s="227" t="s">
        <v>157</v>
      </c>
      <c r="E1286" s="260" t="s">
        <v>19</v>
      </c>
      <c r="F1286" s="261" t="s">
        <v>167</v>
      </c>
      <c r="G1286" s="259"/>
      <c r="H1286" s="262">
        <v>7</v>
      </c>
      <c r="I1286" s="263"/>
      <c r="J1286" s="259"/>
      <c r="K1286" s="259"/>
      <c r="L1286" s="264"/>
      <c r="M1286" s="265"/>
      <c r="N1286" s="266"/>
      <c r="O1286" s="266"/>
      <c r="P1286" s="266"/>
      <c r="Q1286" s="266"/>
      <c r="R1286" s="266"/>
      <c r="S1286" s="266"/>
      <c r="T1286" s="267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T1286" s="268" t="s">
        <v>157</v>
      </c>
      <c r="AU1286" s="268" t="s">
        <v>85</v>
      </c>
      <c r="AV1286" s="16" t="s">
        <v>153</v>
      </c>
      <c r="AW1286" s="16" t="s">
        <v>37</v>
      </c>
      <c r="AX1286" s="16" t="s">
        <v>83</v>
      </c>
      <c r="AY1286" s="268" t="s">
        <v>146</v>
      </c>
    </row>
    <row r="1287" s="2" customFormat="1" ht="16.5" customHeight="1">
      <c r="A1287" s="41"/>
      <c r="B1287" s="42"/>
      <c r="C1287" s="269" t="s">
        <v>1561</v>
      </c>
      <c r="D1287" s="269" t="s">
        <v>224</v>
      </c>
      <c r="E1287" s="270" t="s">
        <v>1562</v>
      </c>
      <c r="F1287" s="271" t="s">
        <v>1563</v>
      </c>
      <c r="G1287" s="272" t="s">
        <v>256</v>
      </c>
      <c r="H1287" s="273">
        <v>1</v>
      </c>
      <c r="I1287" s="274"/>
      <c r="J1287" s="275">
        <f>ROUND(I1287*H1287,2)</f>
        <v>0</v>
      </c>
      <c r="K1287" s="271" t="s">
        <v>152</v>
      </c>
      <c r="L1287" s="276"/>
      <c r="M1287" s="277" t="s">
        <v>19</v>
      </c>
      <c r="N1287" s="278" t="s">
        <v>46</v>
      </c>
      <c r="O1287" s="87"/>
      <c r="P1287" s="216">
        <f>O1287*H1287</f>
        <v>0</v>
      </c>
      <c r="Q1287" s="216">
        <v>0.0015</v>
      </c>
      <c r="R1287" s="216">
        <f>Q1287*H1287</f>
        <v>0.0015</v>
      </c>
      <c r="S1287" s="216">
        <v>0</v>
      </c>
      <c r="T1287" s="217">
        <f>S1287*H1287</f>
        <v>0</v>
      </c>
      <c r="U1287" s="41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R1287" s="218" t="s">
        <v>396</v>
      </c>
      <c r="AT1287" s="218" t="s">
        <v>224</v>
      </c>
      <c r="AU1287" s="218" t="s">
        <v>85</v>
      </c>
      <c r="AY1287" s="20" t="s">
        <v>146</v>
      </c>
      <c r="BE1287" s="219">
        <f>IF(N1287="základní",J1287,0)</f>
        <v>0</v>
      </c>
      <c r="BF1287" s="219">
        <f>IF(N1287="snížená",J1287,0)</f>
        <v>0</v>
      </c>
      <c r="BG1287" s="219">
        <f>IF(N1287="zákl. přenesená",J1287,0)</f>
        <v>0</v>
      </c>
      <c r="BH1287" s="219">
        <f>IF(N1287="sníž. přenesená",J1287,0)</f>
        <v>0</v>
      </c>
      <c r="BI1287" s="219">
        <f>IF(N1287="nulová",J1287,0)</f>
        <v>0</v>
      </c>
      <c r="BJ1287" s="20" t="s">
        <v>83</v>
      </c>
      <c r="BK1287" s="219">
        <f>ROUND(I1287*H1287,2)</f>
        <v>0</v>
      </c>
      <c r="BL1287" s="20" t="s">
        <v>266</v>
      </c>
      <c r="BM1287" s="218" t="s">
        <v>1564</v>
      </c>
    </row>
    <row r="1288" s="2" customFormat="1">
      <c r="A1288" s="41"/>
      <c r="B1288" s="42"/>
      <c r="C1288" s="43"/>
      <c r="D1288" s="227" t="s">
        <v>244</v>
      </c>
      <c r="E1288" s="43"/>
      <c r="F1288" s="279" t="s">
        <v>1565</v>
      </c>
      <c r="G1288" s="43"/>
      <c r="H1288" s="43"/>
      <c r="I1288" s="222"/>
      <c r="J1288" s="43"/>
      <c r="K1288" s="43"/>
      <c r="L1288" s="47"/>
      <c r="M1288" s="223"/>
      <c r="N1288" s="224"/>
      <c r="O1288" s="87"/>
      <c r="P1288" s="87"/>
      <c r="Q1288" s="87"/>
      <c r="R1288" s="87"/>
      <c r="S1288" s="87"/>
      <c r="T1288" s="88"/>
      <c r="U1288" s="41"/>
      <c r="V1288" s="41"/>
      <c r="W1288" s="41"/>
      <c r="X1288" s="41"/>
      <c r="Y1288" s="41"/>
      <c r="Z1288" s="41"/>
      <c r="AA1288" s="41"/>
      <c r="AB1288" s="41"/>
      <c r="AC1288" s="41"/>
      <c r="AD1288" s="41"/>
      <c r="AE1288" s="41"/>
      <c r="AT1288" s="20" t="s">
        <v>244</v>
      </c>
      <c r="AU1288" s="20" t="s">
        <v>85</v>
      </c>
    </row>
    <row r="1289" s="13" customFormat="1">
      <c r="A1289" s="13"/>
      <c r="B1289" s="225"/>
      <c r="C1289" s="226"/>
      <c r="D1289" s="227" t="s">
        <v>157</v>
      </c>
      <c r="E1289" s="228" t="s">
        <v>19</v>
      </c>
      <c r="F1289" s="229" t="s">
        <v>1553</v>
      </c>
      <c r="G1289" s="226"/>
      <c r="H1289" s="228" t="s">
        <v>19</v>
      </c>
      <c r="I1289" s="230"/>
      <c r="J1289" s="226"/>
      <c r="K1289" s="226"/>
      <c r="L1289" s="231"/>
      <c r="M1289" s="232"/>
      <c r="N1289" s="233"/>
      <c r="O1289" s="233"/>
      <c r="P1289" s="233"/>
      <c r="Q1289" s="233"/>
      <c r="R1289" s="233"/>
      <c r="S1289" s="233"/>
      <c r="T1289" s="234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5" t="s">
        <v>157</v>
      </c>
      <c r="AU1289" s="235" t="s">
        <v>85</v>
      </c>
      <c r="AV1289" s="13" t="s">
        <v>83</v>
      </c>
      <c r="AW1289" s="13" t="s">
        <v>37</v>
      </c>
      <c r="AX1289" s="13" t="s">
        <v>75</v>
      </c>
      <c r="AY1289" s="235" t="s">
        <v>146</v>
      </c>
    </row>
    <row r="1290" s="14" customFormat="1">
      <c r="A1290" s="14"/>
      <c r="B1290" s="236"/>
      <c r="C1290" s="237"/>
      <c r="D1290" s="227" t="s">
        <v>157</v>
      </c>
      <c r="E1290" s="238" t="s">
        <v>19</v>
      </c>
      <c r="F1290" s="239" t="s">
        <v>83</v>
      </c>
      <c r="G1290" s="237"/>
      <c r="H1290" s="240">
        <v>1</v>
      </c>
      <c r="I1290" s="241"/>
      <c r="J1290" s="237"/>
      <c r="K1290" s="237"/>
      <c r="L1290" s="242"/>
      <c r="M1290" s="243"/>
      <c r="N1290" s="244"/>
      <c r="O1290" s="244"/>
      <c r="P1290" s="244"/>
      <c r="Q1290" s="244"/>
      <c r="R1290" s="244"/>
      <c r="S1290" s="244"/>
      <c r="T1290" s="245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46" t="s">
        <v>157</v>
      </c>
      <c r="AU1290" s="246" t="s">
        <v>85</v>
      </c>
      <c r="AV1290" s="14" t="s">
        <v>85</v>
      </c>
      <c r="AW1290" s="14" t="s">
        <v>37</v>
      </c>
      <c r="AX1290" s="14" t="s">
        <v>75</v>
      </c>
      <c r="AY1290" s="246" t="s">
        <v>146</v>
      </c>
    </row>
    <row r="1291" s="16" customFormat="1">
      <c r="A1291" s="16"/>
      <c r="B1291" s="258"/>
      <c r="C1291" s="259"/>
      <c r="D1291" s="227" t="s">
        <v>157</v>
      </c>
      <c r="E1291" s="260" t="s">
        <v>19</v>
      </c>
      <c r="F1291" s="261" t="s">
        <v>167</v>
      </c>
      <c r="G1291" s="259"/>
      <c r="H1291" s="262">
        <v>1</v>
      </c>
      <c r="I1291" s="263"/>
      <c r="J1291" s="259"/>
      <c r="K1291" s="259"/>
      <c r="L1291" s="264"/>
      <c r="M1291" s="265"/>
      <c r="N1291" s="266"/>
      <c r="O1291" s="266"/>
      <c r="P1291" s="266"/>
      <c r="Q1291" s="266"/>
      <c r="R1291" s="266"/>
      <c r="S1291" s="266"/>
      <c r="T1291" s="267"/>
      <c r="U1291" s="16"/>
      <c r="V1291" s="16"/>
      <c r="W1291" s="16"/>
      <c r="X1291" s="16"/>
      <c r="Y1291" s="16"/>
      <c r="Z1291" s="16"/>
      <c r="AA1291" s="16"/>
      <c r="AB1291" s="16"/>
      <c r="AC1291" s="16"/>
      <c r="AD1291" s="16"/>
      <c r="AE1291" s="16"/>
      <c r="AT1291" s="268" t="s">
        <v>157</v>
      </c>
      <c r="AU1291" s="268" t="s">
        <v>85</v>
      </c>
      <c r="AV1291" s="16" t="s">
        <v>153</v>
      </c>
      <c r="AW1291" s="16" t="s">
        <v>37</v>
      </c>
      <c r="AX1291" s="16" t="s">
        <v>83</v>
      </c>
      <c r="AY1291" s="268" t="s">
        <v>146</v>
      </c>
    </row>
    <row r="1292" s="2" customFormat="1" ht="21.75" customHeight="1">
      <c r="A1292" s="41"/>
      <c r="B1292" s="42"/>
      <c r="C1292" s="207" t="s">
        <v>1566</v>
      </c>
      <c r="D1292" s="207" t="s">
        <v>148</v>
      </c>
      <c r="E1292" s="208" t="s">
        <v>1567</v>
      </c>
      <c r="F1292" s="209" t="s">
        <v>1568</v>
      </c>
      <c r="G1292" s="210" t="s">
        <v>256</v>
      </c>
      <c r="H1292" s="211">
        <v>1</v>
      </c>
      <c r="I1292" s="212"/>
      <c r="J1292" s="213">
        <f>ROUND(I1292*H1292,2)</f>
        <v>0</v>
      </c>
      <c r="K1292" s="209" t="s">
        <v>152</v>
      </c>
      <c r="L1292" s="47"/>
      <c r="M1292" s="214" t="s">
        <v>19</v>
      </c>
      <c r="N1292" s="215" t="s">
        <v>46</v>
      </c>
      <c r="O1292" s="87"/>
      <c r="P1292" s="216">
        <f>O1292*H1292</f>
        <v>0</v>
      </c>
      <c r="Q1292" s="216">
        <v>0</v>
      </c>
      <c r="R1292" s="216">
        <f>Q1292*H1292</f>
        <v>0</v>
      </c>
      <c r="S1292" s="216">
        <v>0</v>
      </c>
      <c r="T1292" s="217">
        <f>S1292*H1292</f>
        <v>0</v>
      </c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R1292" s="218" t="s">
        <v>266</v>
      </c>
      <c r="AT1292" s="218" t="s">
        <v>148</v>
      </c>
      <c r="AU1292" s="218" t="s">
        <v>85</v>
      </c>
      <c r="AY1292" s="20" t="s">
        <v>146</v>
      </c>
      <c r="BE1292" s="219">
        <f>IF(N1292="základní",J1292,0)</f>
        <v>0</v>
      </c>
      <c r="BF1292" s="219">
        <f>IF(N1292="snížená",J1292,0)</f>
        <v>0</v>
      </c>
      <c r="BG1292" s="219">
        <f>IF(N1292="zákl. přenesená",J1292,0)</f>
        <v>0</v>
      </c>
      <c r="BH1292" s="219">
        <f>IF(N1292="sníž. přenesená",J1292,0)</f>
        <v>0</v>
      </c>
      <c r="BI1292" s="219">
        <f>IF(N1292="nulová",J1292,0)</f>
        <v>0</v>
      </c>
      <c r="BJ1292" s="20" t="s">
        <v>83</v>
      </c>
      <c r="BK1292" s="219">
        <f>ROUND(I1292*H1292,2)</f>
        <v>0</v>
      </c>
      <c r="BL1292" s="20" t="s">
        <v>266</v>
      </c>
      <c r="BM1292" s="218" t="s">
        <v>1569</v>
      </c>
    </row>
    <row r="1293" s="2" customFormat="1">
      <c r="A1293" s="41"/>
      <c r="B1293" s="42"/>
      <c r="C1293" s="43"/>
      <c r="D1293" s="220" t="s">
        <v>155</v>
      </c>
      <c r="E1293" s="43"/>
      <c r="F1293" s="221" t="s">
        <v>1570</v>
      </c>
      <c r="G1293" s="43"/>
      <c r="H1293" s="43"/>
      <c r="I1293" s="222"/>
      <c r="J1293" s="43"/>
      <c r="K1293" s="43"/>
      <c r="L1293" s="47"/>
      <c r="M1293" s="223"/>
      <c r="N1293" s="224"/>
      <c r="O1293" s="87"/>
      <c r="P1293" s="87"/>
      <c r="Q1293" s="87"/>
      <c r="R1293" s="87"/>
      <c r="S1293" s="87"/>
      <c r="T1293" s="88"/>
      <c r="U1293" s="41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T1293" s="20" t="s">
        <v>155</v>
      </c>
      <c r="AU1293" s="20" t="s">
        <v>85</v>
      </c>
    </row>
    <row r="1294" s="13" customFormat="1">
      <c r="A1294" s="13"/>
      <c r="B1294" s="225"/>
      <c r="C1294" s="226"/>
      <c r="D1294" s="227" t="s">
        <v>157</v>
      </c>
      <c r="E1294" s="228" t="s">
        <v>19</v>
      </c>
      <c r="F1294" s="229" t="s">
        <v>1571</v>
      </c>
      <c r="G1294" s="226"/>
      <c r="H1294" s="228" t="s">
        <v>19</v>
      </c>
      <c r="I1294" s="230"/>
      <c r="J1294" s="226"/>
      <c r="K1294" s="226"/>
      <c r="L1294" s="231"/>
      <c r="M1294" s="232"/>
      <c r="N1294" s="233"/>
      <c r="O1294" s="233"/>
      <c r="P1294" s="233"/>
      <c r="Q1294" s="233"/>
      <c r="R1294" s="233"/>
      <c r="S1294" s="233"/>
      <c r="T1294" s="234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5" t="s">
        <v>157</v>
      </c>
      <c r="AU1294" s="235" t="s">
        <v>85</v>
      </c>
      <c r="AV1294" s="13" t="s">
        <v>83</v>
      </c>
      <c r="AW1294" s="13" t="s">
        <v>37</v>
      </c>
      <c r="AX1294" s="13" t="s">
        <v>75</v>
      </c>
      <c r="AY1294" s="235" t="s">
        <v>146</v>
      </c>
    </row>
    <row r="1295" s="14" customFormat="1">
      <c r="A1295" s="14"/>
      <c r="B1295" s="236"/>
      <c r="C1295" s="237"/>
      <c r="D1295" s="227" t="s">
        <v>157</v>
      </c>
      <c r="E1295" s="238" t="s">
        <v>19</v>
      </c>
      <c r="F1295" s="239" t="s">
        <v>83</v>
      </c>
      <c r="G1295" s="237"/>
      <c r="H1295" s="240">
        <v>1</v>
      </c>
      <c r="I1295" s="241"/>
      <c r="J1295" s="237"/>
      <c r="K1295" s="237"/>
      <c r="L1295" s="242"/>
      <c r="M1295" s="243"/>
      <c r="N1295" s="244"/>
      <c r="O1295" s="244"/>
      <c r="P1295" s="244"/>
      <c r="Q1295" s="244"/>
      <c r="R1295" s="244"/>
      <c r="S1295" s="244"/>
      <c r="T1295" s="245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6" t="s">
        <v>157</v>
      </c>
      <c r="AU1295" s="246" t="s">
        <v>85</v>
      </c>
      <c r="AV1295" s="14" t="s">
        <v>85</v>
      </c>
      <c r="AW1295" s="14" t="s">
        <v>37</v>
      </c>
      <c r="AX1295" s="14" t="s">
        <v>75</v>
      </c>
      <c r="AY1295" s="246" t="s">
        <v>146</v>
      </c>
    </row>
    <row r="1296" s="16" customFormat="1">
      <c r="A1296" s="16"/>
      <c r="B1296" s="258"/>
      <c r="C1296" s="259"/>
      <c r="D1296" s="227" t="s">
        <v>157</v>
      </c>
      <c r="E1296" s="260" t="s">
        <v>19</v>
      </c>
      <c r="F1296" s="261" t="s">
        <v>167</v>
      </c>
      <c r="G1296" s="259"/>
      <c r="H1296" s="262">
        <v>1</v>
      </c>
      <c r="I1296" s="263"/>
      <c r="J1296" s="259"/>
      <c r="K1296" s="259"/>
      <c r="L1296" s="264"/>
      <c r="M1296" s="265"/>
      <c r="N1296" s="266"/>
      <c r="O1296" s="266"/>
      <c r="P1296" s="266"/>
      <c r="Q1296" s="266"/>
      <c r="R1296" s="266"/>
      <c r="S1296" s="266"/>
      <c r="T1296" s="267"/>
      <c r="U1296" s="16"/>
      <c r="V1296" s="16"/>
      <c r="W1296" s="16"/>
      <c r="X1296" s="16"/>
      <c r="Y1296" s="16"/>
      <c r="Z1296" s="16"/>
      <c r="AA1296" s="16"/>
      <c r="AB1296" s="16"/>
      <c r="AC1296" s="16"/>
      <c r="AD1296" s="16"/>
      <c r="AE1296" s="16"/>
      <c r="AT1296" s="268" t="s">
        <v>157</v>
      </c>
      <c r="AU1296" s="268" t="s">
        <v>85</v>
      </c>
      <c r="AV1296" s="16" t="s">
        <v>153</v>
      </c>
      <c r="AW1296" s="16" t="s">
        <v>37</v>
      </c>
      <c r="AX1296" s="16" t="s">
        <v>83</v>
      </c>
      <c r="AY1296" s="268" t="s">
        <v>146</v>
      </c>
    </row>
    <row r="1297" s="2" customFormat="1" ht="16.5" customHeight="1">
      <c r="A1297" s="41"/>
      <c r="B1297" s="42"/>
      <c r="C1297" s="269" t="s">
        <v>1572</v>
      </c>
      <c r="D1297" s="269" t="s">
        <v>224</v>
      </c>
      <c r="E1297" s="270" t="s">
        <v>1573</v>
      </c>
      <c r="F1297" s="271" t="s">
        <v>1574</v>
      </c>
      <c r="G1297" s="272" t="s">
        <v>256</v>
      </c>
      <c r="H1297" s="273">
        <v>1</v>
      </c>
      <c r="I1297" s="274"/>
      <c r="J1297" s="275">
        <f>ROUND(I1297*H1297,2)</f>
        <v>0</v>
      </c>
      <c r="K1297" s="271" t="s">
        <v>152</v>
      </c>
      <c r="L1297" s="276"/>
      <c r="M1297" s="277" t="s">
        <v>19</v>
      </c>
      <c r="N1297" s="278" t="s">
        <v>46</v>
      </c>
      <c r="O1297" s="87"/>
      <c r="P1297" s="216">
        <f>O1297*H1297</f>
        <v>0</v>
      </c>
      <c r="Q1297" s="216">
        <v>0.0040000000000000001</v>
      </c>
      <c r="R1297" s="216">
        <f>Q1297*H1297</f>
        <v>0.0040000000000000001</v>
      </c>
      <c r="S1297" s="216">
        <v>0</v>
      </c>
      <c r="T1297" s="217">
        <f>S1297*H1297</f>
        <v>0</v>
      </c>
      <c r="U1297" s="41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R1297" s="218" t="s">
        <v>396</v>
      </c>
      <c r="AT1297" s="218" t="s">
        <v>224</v>
      </c>
      <c r="AU1297" s="218" t="s">
        <v>85</v>
      </c>
      <c r="AY1297" s="20" t="s">
        <v>146</v>
      </c>
      <c r="BE1297" s="219">
        <f>IF(N1297="základní",J1297,0)</f>
        <v>0</v>
      </c>
      <c r="BF1297" s="219">
        <f>IF(N1297="snížená",J1297,0)</f>
        <v>0</v>
      </c>
      <c r="BG1297" s="219">
        <f>IF(N1297="zákl. přenesená",J1297,0)</f>
        <v>0</v>
      </c>
      <c r="BH1297" s="219">
        <f>IF(N1297="sníž. přenesená",J1297,0)</f>
        <v>0</v>
      </c>
      <c r="BI1297" s="219">
        <f>IF(N1297="nulová",J1297,0)</f>
        <v>0</v>
      </c>
      <c r="BJ1297" s="20" t="s">
        <v>83</v>
      </c>
      <c r="BK1297" s="219">
        <f>ROUND(I1297*H1297,2)</f>
        <v>0</v>
      </c>
      <c r="BL1297" s="20" t="s">
        <v>266</v>
      </c>
      <c r="BM1297" s="218" t="s">
        <v>1575</v>
      </c>
    </row>
    <row r="1298" s="2" customFormat="1" ht="16.5" customHeight="1">
      <c r="A1298" s="41"/>
      <c r="B1298" s="42"/>
      <c r="C1298" s="207" t="s">
        <v>1576</v>
      </c>
      <c r="D1298" s="207" t="s">
        <v>148</v>
      </c>
      <c r="E1298" s="208" t="s">
        <v>1577</v>
      </c>
      <c r="F1298" s="209" t="s">
        <v>1578</v>
      </c>
      <c r="G1298" s="210" t="s">
        <v>256</v>
      </c>
      <c r="H1298" s="211">
        <v>1</v>
      </c>
      <c r="I1298" s="212"/>
      <c r="J1298" s="213">
        <f>ROUND(I1298*H1298,2)</f>
        <v>0</v>
      </c>
      <c r="K1298" s="209" t="s">
        <v>152</v>
      </c>
      <c r="L1298" s="47"/>
      <c r="M1298" s="214" t="s">
        <v>19</v>
      </c>
      <c r="N1298" s="215" t="s">
        <v>46</v>
      </c>
      <c r="O1298" s="87"/>
      <c r="P1298" s="216">
        <f>O1298*H1298</f>
        <v>0</v>
      </c>
      <c r="Q1298" s="216">
        <v>0</v>
      </c>
      <c r="R1298" s="216">
        <f>Q1298*H1298</f>
        <v>0</v>
      </c>
      <c r="S1298" s="216">
        <v>0</v>
      </c>
      <c r="T1298" s="217">
        <f>S1298*H1298</f>
        <v>0</v>
      </c>
      <c r="U1298" s="41"/>
      <c r="V1298" s="41"/>
      <c r="W1298" s="41"/>
      <c r="X1298" s="41"/>
      <c r="Y1298" s="41"/>
      <c r="Z1298" s="41"/>
      <c r="AA1298" s="41"/>
      <c r="AB1298" s="41"/>
      <c r="AC1298" s="41"/>
      <c r="AD1298" s="41"/>
      <c r="AE1298" s="41"/>
      <c r="AR1298" s="218" t="s">
        <v>266</v>
      </c>
      <c r="AT1298" s="218" t="s">
        <v>148</v>
      </c>
      <c r="AU1298" s="218" t="s">
        <v>85</v>
      </c>
      <c r="AY1298" s="20" t="s">
        <v>146</v>
      </c>
      <c r="BE1298" s="219">
        <f>IF(N1298="základní",J1298,0)</f>
        <v>0</v>
      </c>
      <c r="BF1298" s="219">
        <f>IF(N1298="snížená",J1298,0)</f>
        <v>0</v>
      </c>
      <c r="BG1298" s="219">
        <f>IF(N1298="zákl. přenesená",J1298,0)</f>
        <v>0</v>
      </c>
      <c r="BH1298" s="219">
        <f>IF(N1298="sníž. přenesená",J1298,0)</f>
        <v>0</v>
      </c>
      <c r="BI1298" s="219">
        <f>IF(N1298="nulová",J1298,0)</f>
        <v>0</v>
      </c>
      <c r="BJ1298" s="20" t="s">
        <v>83</v>
      </c>
      <c r="BK1298" s="219">
        <f>ROUND(I1298*H1298,2)</f>
        <v>0</v>
      </c>
      <c r="BL1298" s="20" t="s">
        <v>266</v>
      </c>
      <c r="BM1298" s="218" t="s">
        <v>1579</v>
      </c>
    </row>
    <row r="1299" s="2" customFormat="1">
      <c r="A1299" s="41"/>
      <c r="B1299" s="42"/>
      <c r="C1299" s="43"/>
      <c r="D1299" s="220" t="s">
        <v>155</v>
      </c>
      <c r="E1299" s="43"/>
      <c r="F1299" s="221" t="s">
        <v>1580</v>
      </c>
      <c r="G1299" s="43"/>
      <c r="H1299" s="43"/>
      <c r="I1299" s="222"/>
      <c r="J1299" s="43"/>
      <c r="K1299" s="43"/>
      <c r="L1299" s="47"/>
      <c r="M1299" s="223"/>
      <c r="N1299" s="224"/>
      <c r="O1299" s="87"/>
      <c r="P1299" s="87"/>
      <c r="Q1299" s="87"/>
      <c r="R1299" s="87"/>
      <c r="S1299" s="87"/>
      <c r="T1299" s="88"/>
      <c r="U1299" s="41"/>
      <c r="V1299" s="41"/>
      <c r="W1299" s="41"/>
      <c r="X1299" s="41"/>
      <c r="Y1299" s="41"/>
      <c r="Z1299" s="41"/>
      <c r="AA1299" s="41"/>
      <c r="AB1299" s="41"/>
      <c r="AC1299" s="41"/>
      <c r="AD1299" s="41"/>
      <c r="AE1299" s="41"/>
      <c r="AT1299" s="20" t="s">
        <v>155</v>
      </c>
      <c r="AU1299" s="20" t="s">
        <v>85</v>
      </c>
    </row>
    <row r="1300" s="13" customFormat="1">
      <c r="A1300" s="13"/>
      <c r="B1300" s="225"/>
      <c r="C1300" s="226"/>
      <c r="D1300" s="227" t="s">
        <v>157</v>
      </c>
      <c r="E1300" s="228" t="s">
        <v>19</v>
      </c>
      <c r="F1300" s="229" t="s">
        <v>1571</v>
      </c>
      <c r="G1300" s="226"/>
      <c r="H1300" s="228" t="s">
        <v>19</v>
      </c>
      <c r="I1300" s="230"/>
      <c r="J1300" s="226"/>
      <c r="K1300" s="226"/>
      <c r="L1300" s="231"/>
      <c r="M1300" s="232"/>
      <c r="N1300" s="233"/>
      <c r="O1300" s="233"/>
      <c r="P1300" s="233"/>
      <c r="Q1300" s="233"/>
      <c r="R1300" s="233"/>
      <c r="S1300" s="233"/>
      <c r="T1300" s="234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5" t="s">
        <v>157</v>
      </c>
      <c r="AU1300" s="235" t="s">
        <v>85</v>
      </c>
      <c r="AV1300" s="13" t="s">
        <v>83</v>
      </c>
      <c r="AW1300" s="13" t="s">
        <v>37</v>
      </c>
      <c r="AX1300" s="13" t="s">
        <v>75</v>
      </c>
      <c r="AY1300" s="235" t="s">
        <v>146</v>
      </c>
    </row>
    <row r="1301" s="14" customFormat="1">
      <c r="A1301" s="14"/>
      <c r="B1301" s="236"/>
      <c r="C1301" s="237"/>
      <c r="D1301" s="227" t="s">
        <v>157</v>
      </c>
      <c r="E1301" s="238" t="s">
        <v>19</v>
      </c>
      <c r="F1301" s="239" t="s">
        <v>83</v>
      </c>
      <c r="G1301" s="237"/>
      <c r="H1301" s="240">
        <v>1</v>
      </c>
      <c r="I1301" s="241"/>
      <c r="J1301" s="237"/>
      <c r="K1301" s="237"/>
      <c r="L1301" s="242"/>
      <c r="M1301" s="243"/>
      <c r="N1301" s="244"/>
      <c r="O1301" s="244"/>
      <c r="P1301" s="244"/>
      <c r="Q1301" s="244"/>
      <c r="R1301" s="244"/>
      <c r="S1301" s="244"/>
      <c r="T1301" s="245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46" t="s">
        <v>157</v>
      </c>
      <c r="AU1301" s="246" t="s">
        <v>85</v>
      </c>
      <c r="AV1301" s="14" t="s">
        <v>85</v>
      </c>
      <c r="AW1301" s="14" t="s">
        <v>37</v>
      </c>
      <c r="AX1301" s="14" t="s">
        <v>75</v>
      </c>
      <c r="AY1301" s="246" t="s">
        <v>146</v>
      </c>
    </row>
    <row r="1302" s="16" customFormat="1">
      <c r="A1302" s="16"/>
      <c r="B1302" s="258"/>
      <c r="C1302" s="259"/>
      <c r="D1302" s="227" t="s">
        <v>157</v>
      </c>
      <c r="E1302" s="260" t="s">
        <v>19</v>
      </c>
      <c r="F1302" s="261" t="s">
        <v>167</v>
      </c>
      <c r="G1302" s="259"/>
      <c r="H1302" s="262">
        <v>1</v>
      </c>
      <c r="I1302" s="263"/>
      <c r="J1302" s="259"/>
      <c r="K1302" s="259"/>
      <c r="L1302" s="264"/>
      <c r="M1302" s="265"/>
      <c r="N1302" s="266"/>
      <c r="O1302" s="266"/>
      <c r="P1302" s="266"/>
      <c r="Q1302" s="266"/>
      <c r="R1302" s="266"/>
      <c r="S1302" s="266"/>
      <c r="T1302" s="267"/>
      <c r="U1302" s="16"/>
      <c r="V1302" s="16"/>
      <c r="W1302" s="16"/>
      <c r="X1302" s="16"/>
      <c r="Y1302" s="16"/>
      <c r="Z1302" s="16"/>
      <c r="AA1302" s="16"/>
      <c r="AB1302" s="16"/>
      <c r="AC1302" s="16"/>
      <c r="AD1302" s="16"/>
      <c r="AE1302" s="16"/>
      <c r="AT1302" s="268" t="s">
        <v>157</v>
      </c>
      <c r="AU1302" s="268" t="s">
        <v>85</v>
      </c>
      <c r="AV1302" s="16" t="s">
        <v>153</v>
      </c>
      <c r="AW1302" s="16" t="s">
        <v>37</v>
      </c>
      <c r="AX1302" s="16" t="s">
        <v>83</v>
      </c>
      <c r="AY1302" s="268" t="s">
        <v>146</v>
      </c>
    </row>
    <row r="1303" s="2" customFormat="1" ht="16.5" customHeight="1">
      <c r="A1303" s="41"/>
      <c r="B1303" s="42"/>
      <c r="C1303" s="269" t="s">
        <v>1581</v>
      </c>
      <c r="D1303" s="269" t="s">
        <v>224</v>
      </c>
      <c r="E1303" s="270" t="s">
        <v>1582</v>
      </c>
      <c r="F1303" s="271" t="s">
        <v>1583</v>
      </c>
      <c r="G1303" s="272" t="s">
        <v>256</v>
      </c>
      <c r="H1303" s="273">
        <v>1</v>
      </c>
      <c r="I1303" s="274"/>
      <c r="J1303" s="275">
        <f>ROUND(I1303*H1303,2)</f>
        <v>0</v>
      </c>
      <c r="K1303" s="271" t="s">
        <v>152</v>
      </c>
      <c r="L1303" s="276"/>
      <c r="M1303" s="277" t="s">
        <v>19</v>
      </c>
      <c r="N1303" s="278" t="s">
        <v>46</v>
      </c>
      <c r="O1303" s="87"/>
      <c r="P1303" s="216">
        <f>O1303*H1303</f>
        <v>0</v>
      </c>
      <c r="Q1303" s="216">
        <v>0.00020000000000000001</v>
      </c>
      <c r="R1303" s="216">
        <f>Q1303*H1303</f>
        <v>0.00020000000000000001</v>
      </c>
      <c r="S1303" s="216">
        <v>0</v>
      </c>
      <c r="T1303" s="217">
        <f>S1303*H1303</f>
        <v>0</v>
      </c>
      <c r="U1303" s="41"/>
      <c r="V1303" s="41"/>
      <c r="W1303" s="41"/>
      <c r="X1303" s="41"/>
      <c r="Y1303" s="41"/>
      <c r="Z1303" s="41"/>
      <c r="AA1303" s="41"/>
      <c r="AB1303" s="41"/>
      <c r="AC1303" s="41"/>
      <c r="AD1303" s="41"/>
      <c r="AE1303" s="41"/>
      <c r="AR1303" s="218" t="s">
        <v>396</v>
      </c>
      <c r="AT1303" s="218" t="s">
        <v>224</v>
      </c>
      <c r="AU1303" s="218" t="s">
        <v>85</v>
      </c>
      <c r="AY1303" s="20" t="s">
        <v>146</v>
      </c>
      <c r="BE1303" s="219">
        <f>IF(N1303="základní",J1303,0)</f>
        <v>0</v>
      </c>
      <c r="BF1303" s="219">
        <f>IF(N1303="snížená",J1303,0)</f>
        <v>0</v>
      </c>
      <c r="BG1303" s="219">
        <f>IF(N1303="zákl. přenesená",J1303,0)</f>
        <v>0</v>
      </c>
      <c r="BH1303" s="219">
        <f>IF(N1303="sníž. přenesená",J1303,0)</f>
        <v>0</v>
      </c>
      <c r="BI1303" s="219">
        <f>IF(N1303="nulová",J1303,0)</f>
        <v>0</v>
      </c>
      <c r="BJ1303" s="20" t="s">
        <v>83</v>
      </c>
      <c r="BK1303" s="219">
        <f>ROUND(I1303*H1303,2)</f>
        <v>0</v>
      </c>
      <c r="BL1303" s="20" t="s">
        <v>266</v>
      </c>
      <c r="BM1303" s="218" t="s">
        <v>1584</v>
      </c>
    </row>
    <row r="1304" s="2" customFormat="1" ht="16.5" customHeight="1">
      <c r="A1304" s="41"/>
      <c r="B1304" s="42"/>
      <c r="C1304" s="207" t="s">
        <v>1585</v>
      </c>
      <c r="D1304" s="207" t="s">
        <v>148</v>
      </c>
      <c r="E1304" s="208" t="s">
        <v>1586</v>
      </c>
      <c r="F1304" s="209" t="s">
        <v>1587</v>
      </c>
      <c r="G1304" s="210" t="s">
        <v>256</v>
      </c>
      <c r="H1304" s="211">
        <v>3</v>
      </c>
      <c r="I1304" s="212"/>
      <c r="J1304" s="213">
        <f>ROUND(I1304*H1304,2)</f>
        <v>0</v>
      </c>
      <c r="K1304" s="209" t="s">
        <v>152</v>
      </c>
      <c r="L1304" s="47"/>
      <c r="M1304" s="214" t="s">
        <v>19</v>
      </c>
      <c r="N1304" s="215" t="s">
        <v>46</v>
      </c>
      <c r="O1304" s="87"/>
      <c r="P1304" s="216">
        <f>O1304*H1304</f>
        <v>0</v>
      </c>
      <c r="Q1304" s="216">
        <v>0</v>
      </c>
      <c r="R1304" s="216">
        <f>Q1304*H1304</f>
        <v>0</v>
      </c>
      <c r="S1304" s="216">
        <v>0</v>
      </c>
      <c r="T1304" s="217">
        <f>S1304*H1304</f>
        <v>0</v>
      </c>
      <c r="U1304" s="41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R1304" s="218" t="s">
        <v>266</v>
      </c>
      <c r="AT1304" s="218" t="s">
        <v>148</v>
      </c>
      <c r="AU1304" s="218" t="s">
        <v>85</v>
      </c>
      <c r="AY1304" s="20" t="s">
        <v>146</v>
      </c>
      <c r="BE1304" s="219">
        <f>IF(N1304="základní",J1304,0)</f>
        <v>0</v>
      </c>
      <c r="BF1304" s="219">
        <f>IF(N1304="snížená",J1304,0)</f>
        <v>0</v>
      </c>
      <c r="BG1304" s="219">
        <f>IF(N1304="zákl. přenesená",J1304,0)</f>
        <v>0</v>
      </c>
      <c r="BH1304" s="219">
        <f>IF(N1304="sníž. přenesená",J1304,0)</f>
        <v>0</v>
      </c>
      <c r="BI1304" s="219">
        <f>IF(N1304="nulová",J1304,0)</f>
        <v>0</v>
      </c>
      <c r="BJ1304" s="20" t="s">
        <v>83</v>
      </c>
      <c r="BK1304" s="219">
        <f>ROUND(I1304*H1304,2)</f>
        <v>0</v>
      </c>
      <c r="BL1304" s="20" t="s">
        <v>266</v>
      </c>
      <c r="BM1304" s="218" t="s">
        <v>1588</v>
      </c>
    </row>
    <row r="1305" s="2" customFormat="1">
      <c r="A1305" s="41"/>
      <c r="B1305" s="42"/>
      <c r="C1305" s="43"/>
      <c r="D1305" s="220" t="s">
        <v>155</v>
      </c>
      <c r="E1305" s="43"/>
      <c r="F1305" s="221" t="s">
        <v>1589</v>
      </c>
      <c r="G1305" s="43"/>
      <c r="H1305" s="43"/>
      <c r="I1305" s="222"/>
      <c r="J1305" s="43"/>
      <c r="K1305" s="43"/>
      <c r="L1305" s="47"/>
      <c r="M1305" s="223"/>
      <c r="N1305" s="224"/>
      <c r="O1305" s="87"/>
      <c r="P1305" s="87"/>
      <c r="Q1305" s="87"/>
      <c r="R1305" s="87"/>
      <c r="S1305" s="87"/>
      <c r="T1305" s="88"/>
      <c r="U1305" s="41"/>
      <c r="V1305" s="41"/>
      <c r="W1305" s="41"/>
      <c r="X1305" s="41"/>
      <c r="Y1305" s="41"/>
      <c r="Z1305" s="41"/>
      <c r="AA1305" s="41"/>
      <c r="AB1305" s="41"/>
      <c r="AC1305" s="41"/>
      <c r="AD1305" s="41"/>
      <c r="AE1305" s="41"/>
      <c r="AT1305" s="20" t="s">
        <v>155</v>
      </c>
      <c r="AU1305" s="20" t="s">
        <v>85</v>
      </c>
    </row>
    <row r="1306" s="13" customFormat="1">
      <c r="A1306" s="13"/>
      <c r="B1306" s="225"/>
      <c r="C1306" s="226"/>
      <c r="D1306" s="227" t="s">
        <v>157</v>
      </c>
      <c r="E1306" s="228" t="s">
        <v>19</v>
      </c>
      <c r="F1306" s="229" t="s">
        <v>1590</v>
      </c>
      <c r="G1306" s="226"/>
      <c r="H1306" s="228" t="s">
        <v>19</v>
      </c>
      <c r="I1306" s="230"/>
      <c r="J1306" s="226"/>
      <c r="K1306" s="226"/>
      <c r="L1306" s="231"/>
      <c r="M1306" s="232"/>
      <c r="N1306" s="233"/>
      <c r="O1306" s="233"/>
      <c r="P1306" s="233"/>
      <c r="Q1306" s="233"/>
      <c r="R1306" s="233"/>
      <c r="S1306" s="233"/>
      <c r="T1306" s="23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5" t="s">
        <v>157</v>
      </c>
      <c r="AU1306" s="235" t="s">
        <v>85</v>
      </c>
      <c r="AV1306" s="13" t="s">
        <v>83</v>
      </c>
      <c r="AW1306" s="13" t="s">
        <v>37</v>
      </c>
      <c r="AX1306" s="13" t="s">
        <v>75</v>
      </c>
      <c r="AY1306" s="235" t="s">
        <v>146</v>
      </c>
    </row>
    <row r="1307" s="13" customFormat="1">
      <c r="A1307" s="13"/>
      <c r="B1307" s="225"/>
      <c r="C1307" s="226"/>
      <c r="D1307" s="227" t="s">
        <v>157</v>
      </c>
      <c r="E1307" s="228" t="s">
        <v>19</v>
      </c>
      <c r="F1307" s="229" t="s">
        <v>1591</v>
      </c>
      <c r="G1307" s="226"/>
      <c r="H1307" s="228" t="s">
        <v>19</v>
      </c>
      <c r="I1307" s="230"/>
      <c r="J1307" s="226"/>
      <c r="K1307" s="226"/>
      <c r="L1307" s="231"/>
      <c r="M1307" s="232"/>
      <c r="N1307" s="233"/>
      <c r="O1307" s="233"/>
      <c r="P1307" s="233"/>
      <c r="Q1307" s="233"/>
      <c r="R1307" s="233"/>
      <c r="S1307" s="233"/>
      <c r="T1307" s="23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5" t="s">
        <v>157</v>
      </c>
      <c r="AU1307" s="235" t="s">
        <v>85</v>
      </c>
      <c r="AV1307" s="13" t="s">
        <v>83</v>
      </c>
      <c r="AW1307" s="13" t="s">
        <v>37</v>
      </c>
      <c r="AX1307" s="13" t="s">
        <v>75</v>
      </c>
      <c r="AY1307" s="235" t="s">
        <v>146</v>
      </c>
    </row>
    <row r="1308" s="14" customFormat="1">
      <c r="A1308" s="14"/>
      <c r="B1308" s="236"/>
      <c r="C1308" s="237"/>
      <c r="D1308" s="227" t="s">
        <v>157</v>
      </c>
      <c r="E1308" s="238" t="s">
        <v>19</v>
      </c>
      <c r="F1308" s="239" t="s">
        <v>83</v>
      </c>
      <c r="G1308" s="237"/>
      <c r="H1308" s="240">
        <v>1</v>
      </c>
      <c r="I1308" s="241"/>
      <c r="J1308" s="237"/>
      <c r="K1308" s="237"/>
      <c r="L1308" s="242"/>
      <c r="M1308" s="243"/>
      <c r="N1308" s="244"/>
      <c r="O1308" s="244"/>
      <c r="P1308" s="244"/>
      <c r="Q1308" s="244"/>
      <c r="R1308" s="244"/>
      <c r="S1308" s="244"/>
      <c r="T1308" s="245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6" t="s">
        <v>157</v>
      </c>
      <c r="AU1308" s="246" t="s">
        <v>85</v>
      </c>
      <c r="AV1308" s="14" t="s">
        <v>85</v>
      </c>
      <c r="AW1308" s="14" t="s">
        <v>37</v>
      </c>
      <c r="AX1308" s="14" t="s">
        <v>75</v>
      </c>
      <c r="AY1308" s="246" t="s">
        <v>146</v>
      </c>
    </row>
    <row r="1309" s="13" customFormat="1">
      <c r="A1309" s="13"/>
      <c r="B1309" s="225"/>
      <c r="C1309" s="226"/>
      <c r="D1309" s="227" t="s">
        <v>157</v>
      </c>
      <c r="E1309" s="228" t="s">
        <v>19</v>
      </c>
      <c r="F1309" s="229" t="s">
        <v>1555</v>
      </c>
      <c r="G1309" s="226"/>
      <c r="H1309" s="228" t="s">
        <v>19</v>
      </c>
      <c r="I1309" s="230"/>
      <c r="J1309" s="226"/>
      <c r="K1309" s="226"/>
      <c r="L1309" s="231"/>
      <c r="M1309" s="232"/>
      <c r="N1309" s="233"/>
      <c r="O1309" s="233"/>
      <c r="P1309" s="233"/>
      <c r="Q1309" s="233"/>
      <c r="R1309" s="233"/>
      <c r="S1309" s="233"/>
      <c r="T1309" s="234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5" t="s">
        <v>157</v>
      </c>
      <c r="AU1309" s="235" t="s">
        <v>85</v>
      </c>
      <c r="AV1309" s="13" t="s">
        <v>83</v>
      </c>
      <c r="AW1309" s="13" t="s">
        <v>37</v>
      </c>
      <c r="AX1309" s="13" t="s">
        <v>75</v>
      </c>
      <c r="AY1309" s="235" t="s">
        <v>146</v>
      </c>
    </row>
    <row r="1310" s="14" customFormat="1">
      <c r="A1310" s="14"/>
      <c r="B1310" s="236"/>
      <c r="C1310" s="237"/>
      <c r="D1310" s="227" t="s">
        <v>157</v>
      </c>
      <c r="E1310" s="238" t="s">
        <v>19</v>
      </c>
      <c r="F1310" s="239" t="s">
        <v>85</v>
      </c>
      <c r="G1310" s="237"/>
      <c r="H1310" s="240">
        <v>2</v>
      </c>
      <c r="I1310" s="241"/>
      <c r="J1310" s="237"/>
      <c r="K1310" s="237"/>
      <c r="L1310" s="242"/>
      <c r="M1310" s="243"/>
      <c r="N1310" s="244"/>
      <c r="O1310" s="244"/>
      <c r="P1310" s="244"/>
      <c r="Q1310" s="244"/>
      <c r="R1310" s="244"/>
      <c r="S1310" s="244"/>
      <c r="T1310" s="245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46" t="s">
        <v>157</v>
      </c>
      <c r="AU1310" s="246" t="s">
        <v>85</v>
      </c>
      <c r="AV1310" s="14" t="s">
        <v>85</v>
      </c>
      <c r="AW1310" s="14" t="s">
        <v>37</v>
      </c>
      <c r="AX1310" s="14" t="s">
        <v>75</v>
      </c>
      <c r="AY1310" s="246" t="s">
        <v>146</v>
      </c>
    </row>
    <row r="1311" s="16" customFormat="1">
      <c r="A1311" s="16"/>
      <c r="B1311" s="258"/>
      <c r="C1311" s="259"/>
      <c r="D1311" s="227" t="s">
        <v>157</v>
      </c>
      <c r="E1311" s="260" t="s">
        <v>19</v>
      </c>
      <c r="F1311" s="261" t="s">
        <v>167</v>
      </c>
      <c r="G1311" s="259"/>
      <c r="H1311" s="262">
        <v>3</v>
      </c>
      <c r="I1311" s="263"/>
      <c r="J1311" s="259"/>
      <c r="K1311" s="259"/>
      <c r="L1311" s="264"/>
      <c r="M1311" s="265"/>
      <c r="N1311" s="266"/>
      <c r="O1311" s="266"/>
      <c r="P1311" s="266"/>
      <c r="Q1311" s="266"/>
      <c r="R1311" s="266"/>
      <c r="S1311" s="266"/>
      <c r="T1311" s="267"/>
      <c r="U1311" s="16"/>
      <c r="V1311" s="16"/>
      <c r="W1311" s="16"/>
      <c r="X1311" s="16"/>
      <c r="Y1311" s="16"/>
      <c r="Z1311" s="16"/>
      <c r="AA1311" s="16"/>
      <c r="AB1311" s="16"/>
      <c r="AC1311" s="16"/>
      <c r="AD1311" s="16"/>
      <c r="AE1311" s="16"/>
      <c r="AT1311" s="268" t="s">
        <v>157</v>
      </c>
      <c r="AU1311" s="268" t="s">
        <v>85</v>
      </c>
      <c r="AV1311" s="16" t="s">
        <v>153</v>
      </c>
      <c r="AW1311" s="16" t="s">
        <v>37</v>
      </c>
      <c r="AX1311" s="16" t="s">
        <v>83</v>
      </c>
      <c r="AY1311" s="268" t="s">
        <v>146</v>
      </c>
    </row>
    <row r="1312" s="2" customFormat="1" ht="16.5" customHeight="1">
      <c r="A1312" s="41"/>
      <c r="B1312" s="42"/>
      <c r="C1312" s="269" t="s">
        <v>1592</v>
      </c>
      <c r="D1312" s="269" t="s">
        <v>224</v>
      </c>
      <c r="E1312" s="270" t="s">
        <v>1593</v>
      </c>
      <c r="F1312" s="271" t="s">
        <v>1594</v>
      </c>
      <c r="G1312" s="272" t="s">
        <v>256</v>
      </c>
      <c r="H1312" s="273">
        <v>3</v>
      </c>
      <c r="I1312" s="274"/>
      <c r="J1312" s="275">
        <f>ROUND(I1312*H1312,2)</f>
        <v>0</v>
      </c>
      <c r="K1312" s="271" t="s">
        <v>152</v>
      </c>
      <c r="L1312" s="276"/>
      <c r="M1312" s="277" t="s">
        <v>19</v>
      </c>
      <c r="N1312" s="278" t="s">
        <v>46</v>
      </c>
      <c r="O1312" s="87"/>
      <c r="P1312" s="216">
        <f>O1312*H1312</f>
        <v>0</v>
      </c>
      <c r="Q1312" s="216">
        <v>0.00020000000000000001</v>
      </c>
      <c r="R1312" s="216">
        <f>Q1312*H1312</f>
        <v>0.00060000000000000006</v>
      </c>
      <c r="S1312" s="216">
        <v>0</v>
      </c>
      <c r="T1312" s="217">
        <f>S1312*H1312</f>
        <v>0</v>
      </c>
      <c r="U1312" s="41"/>
      <c r="V1312" s="41"/>
      <c r="W1312" s="41"/>
      <c r="X1312" s="41"/>
      <c r="Y1312" s="41"/>
      <c r="Z1312" s="41"/>
      <c r="AA1312" s="41"/>
      <c r="AB1312" s="41"/>
      <c r="AC1312" s="41"/>
      <c r="AD1312" s="41"/>
      <c r="AE1312" s="41"/>
      <c r="AR1312" s="218" t="s">
        <v>396</v>
      </c>
      <c r="AT1312" s="218" t="s">
        <v>224</v>
      </c>
      <c r="AU1312" s="218" t="s">
        <v>85</v>
      </c>
      <c r="AY1312" s="20" t="s">
        <v>146</v>
      </c>
      <c r="BE1312" s="219">
        <f>IF(N1312="základní",J1312,0)</f>
        <v>0</v>
      </c>
      <c r="BF1312" s="219">
        <f>IF(N1312="snížená",J1312,0)</f>
        <v>0</v>
      </c>
      <c r="BG1312" s="219">
        <f>IF(N1312="zákl. přenesená",J1312,0)</f>
        <v>0</v>
      </c>
      <c r="BH1312" s="219">
        <f>IF(N1312="sníž. přenesená",J1312,0)</f>
        <v>0</v>
      </c>
      <c r="BI1312" s="219">
        <f>IF(N1312="nulová",J1312,0)</f>
        <v>0</v>
      </c>
      <c r="BJ1312" s="20" t="s">
        <v>83</v>
      </c>
      <c r="BK1312" s="219">
        <f>ROUND(I1312*H1312,2)</f>
        <v>0</v>
      </c>
      <c r="BL1312" s="20" t="s">
        <v>266</v>
      </c>
      <c r="BM1312" s="218" t="s">
        <v>1595</v>
      </c>
    </row>
    <row r="1313" s="2" customFormat="1" ht="21.75" customHeight="1">
      <c r="A1313" s="41"/>
      <c r="B1313" s="42"/>
      <c r="C1313" s="207" t="s">
        <v>1596</v>
      </c>
      <c r="D1313" s="207" t="s">
        <v>148</v>
      </c>
      <c r="E1313" s="208" t="s">
        <v>1597</v>
      </c>
      <c r="F1313" s="209" t="s">
        <v>1598</v>
      </c>
      <c r="G1313" s="210" t="s">
        <v>256</v>
      </c>
      <c r="H1313" s="211">
        <v>3</v>
      </c>
      <c r="I1313" s="212"/>
      <c r="J1313" s="213">
        <f>ROUND(I1313*H1313,2)</f>
        <v>0</v>
      </c>
      <c r="K1313" s="209" t="s">
        <v>152</v>
      </c>
      <c r="L1313" s="47"/>
      <c r="M1313" s="214" t="s">
        <v>19</v>
      </c>
      <c r="N1313" s="215" t="s">
        <v>46</v>
      </c>
      <c r="O1313" s="87"/>
      <c r="P1313" s="216">
        <f>O1313*H1313</f>
        <v>0</v>
      </c>
      <c r="Q1313" s="216">
        <v>0</v>
      </c>
      <c r="R1313" s="216">
        <f>Q1313*H1313</f>
        <v>0</v>
      </c>
      <c r="S1313" s="216">
        <v>0</v>
      </c>
      <c r="T1313" s="217">
        <f>S1313*H1313</f>
        <v>0</v>
      </c>
      <c r="U1313" s="41"/>
      <c r="V1313" s="41"/>
      <c r="W1313" s="41"/>
      <c r="X1313" s="41"/>
      <c r="Y1313" s="41"/>
      <c r="Z1313" s="41"/>
      <c r="AA1313" s="41"/>
      <c r="AB1313" s="41"/>
      <c r="AC1313" s="41"/>
      <c r="AD1313" s="41"/>
      <c r="AE1313" s="41"/>
      <c r="AR1313" s="218" t="s">
        <v>266</v>
      </c>
      <c r="AT1313" s="218" t="s">
        <v>148</v>
      </c>
      <c r="AU1313" s="218" t="s">
        <v>85</v>
      </c>
      <c r="AY1313" s="20" t="s">
        <v>146</v>
      </c>
      <c r="BE1313" s="219">
        <f>IF(N1313="základní",J1313,0)</f>
        <v>0</v>
      </c>
      <c r="BF1313" s="219">
        <f>IF(N1313="snížená",J1313,0)</f>
        <v>0</v>
      </c>
      <c r="BG1313" s="219">
        <f>IF(N1313="zákl. přenesená",J1313,0)</f>
        <v>0</v>
      </c>
      <c r="BH1313" s="219">
        <f>IF(N1313="sníž. přenesená",J1313,0)</f>
        <v>0</v>
      </c>
      <c r="BI1313" s="219">
        <f>IF(N1313="nulová",J1313,0)</f>
        <v>0</v>
      </c>
      <c r="BJ1313" s="20" t="s">
        <v>83</v>
      </c>
      <c r="BK1313" s="219">
        <f>ROUND(I1313*H1313,2)</f>
        <v>0</v>
      </c>
      <c r="BL1313" s="20" t="s">
        <v>266</v>
      </c>
      <c r="BM1313" s="218" t="s">
        <v>1599</v>
      </c>
    </row>
    <row r="1314" s="2" customFormat="1">
      <c r="A1314" s="41"/>
      <c r="B1314" s="42"/>
      <c r="C1314" s="43"/>
      <c r="D1314" s="220" t="s">
        <v>155</v>
      </c>
      <c r="E1314" s="43"/>
      <c r="F1314" s="221" t="s">
        <v>1600</v>
      </c>
      <c r="G1314" s="43"/>
      <c r="H1314" s="43"/>
      <c r="I1314" s="222"/>
      <c r="J1314" s="43"/>
      <c r="K1314" s="43"/>
      <c r="L1314" s="47"/>
      <c r="M1314" s="223"/>
      <c r="N1314" s="224"/>
      <c r="O1314" s="87"/>
      <c r="P1314" s="87"/>
      <c r="Q1314" s="87"/>
      <c r="R1314" s="87"/>
      <c r="S1314" s="87"/>
      <c r="T1314" s="88"/>
      <c r="U1314" s="41"/>
      <c r="V1314" s="41"/>
      <c r="W1314" s="41"/>
      <c r="X1314" s="41"/>
      <c r="Y1314" s="41"/>
      <c r="Z1314" s="41"/>
      <c r="AA1314" s="41"/>
      <c r="AB1314" s="41"/>
      <c r="AC1314" s="41"/>
      <c r="AD1314" s="41"/>
      <c r="AE1314" s="41"/>
      <c r="AT1314" s="20" t="s">
        <v>155</v>
      </c>
      <c r="AU1314" s="20" t="s">
        <v>85</v>
      </c>
    </row>
    <row r="1315" s="13" customFormat="1">
      <c r="A1315" s="13"/>
      <c r="B1315" s="225"/>
      <c r="C1315" s="226"/>
      <c r="D1315" s="227" t="s">
        <v>157</v>
      </c>
      <c r="E1315" s="228" t="s">
        <v>19</v>
      </c>
      <c r="F1315" s="229" t="s">
        <v>1601</v>
      </c>
      <c r="G1315" s="226"/>
      <c r="H1315" s="228" t="s">
        <v>19</v>
      </c>
      <c r="I1315" s="230"/>
      <c r="J1315" s="226"/>
      <c r="K1315" s="226"/>
      <c r="L1315" s="231"/>
      <c r="M1315" s="232"/>
      <c r="N1315" s="233"/>
      <c r="O1315" s="233"/>
      <c r="P1315" s="233"/>
      <c r="Q1315" s="233"/>
      <c r="R1315" s="233"/>
      <c r="S1315" s="233"/>
      <c r="T1315" s="234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5" t="s">
        <v>157</v>
      </c>
      <c r="AU1315" s="235" t="s">
        <v>85</v>
      </c>
      <c r="AV1315" s="13" t="s">
        <v>83</v>
      </c>
      <c r="AW1315" s="13" t="s">
        <v>37</v>
      </c>
      <c r="AX1315" s="13" t="s">
        <v>75</v>
      </c>
      <c r="AY1315" s="235" t="s">
        <v>146</v>
      </c>
    </row>
    <row r="1316" s="13" customFormat="1">
      <c r="A1316" s="13"/>
      <c r="B1316" s="225"/>
      <c r="C1316" s="226"/>
      <c r="D1316" s="227" t="s">
        <v>157</v>
      </c>
      <c r="E1316" s="228" t="s">
        <v>19</v>
      </c>
      <c r="F1316" s="229" t="s">
        <v>1591</v>
      </c>
      <c r="G1316" s="226"/>
      <c r="H1316" s="228" t="s">
        <v>19</v>
      </c>
      <c r="I1316" s="230"/>
      <c r="J1316" s="226"/>
      <c r="K1316" s="226"/>
      <c r="L1316" s="231"/>
      <c r="M1316" s="232"/>
      <c r="N1316" s="233"/>
      <c r="O1316" s="233"/>
      <c r="P1316" s="233"/>
      <c r="Q1316" s="233"/>
      <c r="R1316" s="233"/>
      <c r="S1316" s="233"/>
      <c r="T1316" s="234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5" t="s">
        <v>157</v>
      </c>
      <c r="AU1316" s="235" t="s">
        <v>85</v>
      </c>
      <c r="AV1316" s="13" t="s">
        <v>83</v>
      </c>
      <c r="AW1316" s="13" t="s">
        <v>37</v>
      </c>
      <c r="AX1316" s="13" t="s">
        <v>75</v>
      </c>
      <c r="AY1316" s="235" t="s">
        <v>146</v>
      </c>
    </row>
    <row r="1317" s="14" customFormat="1">
      <c r="A1317" s="14"/>
      <c r="B1317" s="236"/>
      <c r="C1317" s="237"/>
      <c r="D1317" s="227" t="s">
        <v>157</v>
      </c>
      <c r="E1317" s="238" t="s">
        <v>19</v>
      </c>
      <c r="F1317" s="239" t="s">
        <v>83</v>
      </c>
      <c r="G1317" s="237"/>
      <c r="H1317" s="240">
        <v>1</v>
      </c>
      <c r="I1317" s="241"/>
      <c r="J1317" s="237"/>
      <c r="K1317" s="237"/>
      <c r="L1317" s="242"/>
      <c r="M1317" s="243"/>
      <c r="N1317" s="244"/>
      <c r="O1317" s="244"/>
      <c r="P1317" s="244"/>
      <c r="Q1317" s="244"/>
      <c r="R1317" s="244"/>
      <c r="S1317" s="244"/>
      <c r="T1317" s="245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6" t="s">
        <v>157</v>
      </c>
      <c r="AU1317" s="246" t="s">
        <v>85</v>
      </c>
      <c r="AV1317" s="14" t="s">
        <v>85</v>
      </c>
      <c r="AW1317" s="14" t="s">
        <v>37</v>
      </c>
      <c r="AX1317" s="14" t="s">
        <v>75</v>
      </c>
      <c r="AY1317" s="246" t="s">
        <v>146</v>
      </c>
    </row>
    <row r="1318" s="13" customFormat="1">
      <c r="A1318" s="13"/>
      <c r="B1318" s="225"/>
      <c r="C1318" s="226"/>
      <c r="D1318" s="227" t="s">
        <v>157</v>
      </c>
      <c r="E1318" s="228" t="s">
        <v>19</v>
      </c>
      <c r="F1318" s="229" t="s">
        <v>1555</v>
      </c>
      <c r="G1318" s="226"/>
      <c r="H1318" s="228" t="s">
        <v>19</v>
      </c>
      <c r="I1318" s="230"/>
      <c r="J1318" s="226"/>
      <c r="K1318" s="226"/>
      <c r="L1318" s="231"/>
      <c r="M1318" s="232"/>
      <c r="N1318" s="233"/>
      <c r="O1318" s="233"/>
      <c r="P1318" s="233"/>
      <c r="Q1318" s="233"/>
      <c r="R1318" s="233"/>
      <c r="S1318" s="233"/>
      <c r="T1318" s="234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5" t="s">
        <v>157</v>
      </c>
      <c r="AU1318" s="235" t="s">
        <v>85</v>
      </c>
      <c r="AV1318" s="13" t="s">
        <v>83</v>
      </c>
      <c r="AW1318" s="13" t="s">
        <v>37</v>
      </c>
      <c r="AX1318" s="13" t="s">
        <v>75</v>
      </c>
      <c r="AY1318" s="235" t="s">
        <v>146</v>
      </c>
    </row>
    <row r="1319" s="14" customFormat="1">
      <c r="A1319" s="14"/>
      <c r="B1319" s="236"/>
      <c r="C1319" s="237"/>
      <c r="D1319" s="227" t="s">
        <v>157</v>
      </c>
      <c r="E1319" s="238" t="s">
        <v>19</v>
      </c>
      <c r="F1319" s="239" t="s">
        <v>85</v>
      </c>
      <c r="G1319" s="237"/>
      <c r="H1319" s="240">
        <v>2</v>
      </c>
      <c r="I1319" s="241"/>
      <c r="J1319" s="237"/>
      <c r="K1319" s="237"/>
      <c r="L1319" s="242"/>
      <c r="M1319" s="243"/>
      <c r="N1319" s="244"/>
      <c r="O1319" s="244"/>
      <c r="P1319" s="244"/>
      <c r="Q1319" s="244"/>
      <c r="R1319" s="244"/>
      <c r="S1319" s="244"/>
      <c r="T1319" s="245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6" t="s">
        <v>157</v>
      </c>
      <c r="AU1319" s="246" t="s">
        <v>85</v>
      </c>
      <c r="AV1319" s="14" t="s">
        <v>85</v>
      </c>
      <c r="AW1319" s="14" t="s">
        <v>37</v>
      </c>
      <c r="AX1319" s="14" t="s">
        <v>75</v>
      </c>
      <c r="AY1319" s="246" t="s">
        <v>146</v>
      </c>
    </row>
    <row r="1320" s="16" customFormat="1">
      <c r="A1320" s="16"/>
      <c r="B1320" s="258"/>
      <c r="C1320" s="259"/>
      <c r="D1320" s="227" t="s">
        <v>157</v>
      </c>
      <c r="E1320" s="260" t="s">
        <v>19</v>
      </c>
      <c r="F1320" s="261" t="s">
        <v>167</v>
      </c>
      <c r="G1320" s="259"/>
      <c r="H1320" s="262">
        <v>3</v>
      </c>
      <c r="I1320" s="263"/>
      <c r="J1320" s="259"/>
      <c r="K1320" s="259"/>
      <c r="L1320" s="264"/>
      <c r="M1320" s="265"/>
      <c r="N1320" s="266"/>
      <c r="O1320" s="266"/>
      <c r="P1320" s="266"/>
      <c r="Q1320" s="266"/>
      <c r="R1320" s="266"/>
      <c r="S1320" s="266"/>
      <c r="T1320" s="267"/>
      <c r="U1320" s="16"/>
      <c r="V1320" s="16"/>
      <c r="W1320" s="16"/>
      <c r="X1320" s="16"/>
      <c r="Y1320" s="16"/>
      <c r="Z1320" s="16"/>
      <c r="AA1320" s="16"/>
      <c r="AB1320" s="16"/>
      <c r="AC1320" s="16"/>
      <c r="AD1320" s="16"/>
      <c r="AE1320" s="16"/>
      <c r="AT1320" s="268" t="s">
        <v>157</v>
      </c>
      <c r="AU1320" s="268" t="s">
        <v>85</v>
      </c>
      <c r="AV1320" s="16" t="s">
        <v>153</v>
      </c>
      <c r="AW1320" s="16" t="s">
        <v>37</v>
      </c>
      <c r="AX1320" s="16" t="s">
        <v>83</v>
      </c>
      <c r="AY1320" s="268" t="s">
        <v>146</v>
      </c>
    </row>
    <row r="1321" s="2" customFormat="1" ht="24.15" customHeight="1">
      <c r="A1321" s="41"/>
      <c r="B1321" s="42"/>
      <c r="C1321" s="269" t="s">
        <v>1602</v>
      </c>
      <c r="D1321" s="269" t="s">
        <v>224</v>
      </c>
      <c r="E1321" s="270" t="s">
        <v>1603</v>
      </c>
      <c r="F1321" s="271" t="s">
        <v>1604</v>
      </c>
      <c r="G1321" s="272" t="s">
        <v>256</v>
      </c>
      <c r="H1321" s="273">
        <v>3</v>
      </c>
      <c r="I1321" s="274"/>
      <c r="J1321" s="275">
        <f>ROUND(I1321*H1321,2)</f>
        <v>0</v>
      </c>
      <c r="K1321" s="271" t="s">
        <v>152</v>
      </c>
      <c r="L1321" s="276"/>
      <c r="M1321" s="277" t="s">
        <v>19</v>
      </c>
      <c r="N1321" s="278" t="s">
        <v>46</v>
      </c>
      <c r="O1321" s="87"/>
      <c r="P1321" s="216">
        <f>O1321*H1321</f>
        <v>0</v>
      </c>
      <c r="Q1321" s="216">
        <v>0.0011000000000000001</v>
      </c>
      <c r="R1321" s="216">
        <f>Q1321*H1321</f>
        <v>0.0033</v>
      </c>
      <c r="S1321" s="216">
        <v>0</v>
      </c>
      <c r="T1321" s="217">
        <f>S1321*H1321</f>
        <v>0</v>
      </c>
      <c r="U1321" s="41"/>
      <c r="V1321" s="41"/>
      <c r="W1321" s="41"/>
      <c r="X1321" s="41"/>
      <c r="Y1321" s="41"/>
      <c r="Z1321" s="41"/>
      <c r="AA1321" s="41"/>
      <c r="AB1321" s="41"/>
      <c r="AC1321" s="41"/>
      <c r="AD1321" s="41"/>
      <c r="AE1321" s="41"/>
      <c r="AR1321" s="218" t="s">
        <v>396</v>
      </c>
      <c r="AT1321" s="218" t="s">
        <v>224</v>
      </c>
      <c r="AU1321" s="218" t="s">
        <v>85</v>
      </c>
      <c r="AY1321" s="20" t="s">
        <v>146</v>
      </c>
      <c r="BE1321" s="219">
        <f>IF(N1321="základní",J1321,0)</f>
        <v>0</v>
      </c>
      <c r="BF1321" s="219">
        <f>IF(N1321="snížená",J1321,0)</f>
        <v>0</v>
      </c>
      <c r="BG1321" s="219">
        <f>IF(N1321="zákl. přenesená",J1321,0)</f>
        <v>0</v>
      </c>
      <c r="BH1321" s="219">
        <f>IF(N1321="sníž. přenesená",J1321,0)</f>
        <v>0</v>
      </c>
      <c r="BI1321" s="219">
        <f>IF(N1321="nulová",J1321,0)</f>
        <v>0</v>
      </c>
      <c r="BJ1321" s="20" t="s">
        <v>83</v>
      </c>
      <c r="BK1321" s="219">
        <f>ROUND(I1321*H1321,2)</f>
        <v>0</v>
      </c>
      <c r="BL1321" s="20" t="s">
        <v>266</v>
      </c>
      <c r="BM1321" s="218" t="s">
        <v>1605</v>
      </c>
    </row>
    <row r="1322" s="2" customFormat="1" ht="21.75" customHeight="1">
      <c r="A1322" s="41"/>
      <c r="B1322" s="42"/>
      <c r="C1322" s="207" t="s">
        <v>1606</v>
      </c>
      <c r="D1322" s="207" t="s">
        <v>148</v>
      </c>
      <c r="E1322" s="208" t="s">
        <v>1607</v>
      </c>
      <c r="F1322" s="209" t="s">
        <v>1608</v>
      </c>
      <c r="G1322" s="210" t="s">
        <v>256</v>
      </c>
      <c r="H1322" s="211">
        <v>1</v>
      </c>
      <c r="I1322" s="212"/>
      <c r="J1322" s="213">
        <f>ROUND(I1322*H1322,2)</f>
        <v>0</v>
      </c>
      <c r="K1322" s="209" t="s">
        <v>152</v>
      </c>
      <c r="L1322" s="47"/>
      <c r="M1322" s="214" t="s">
        <v>19</v>
      </c>
      <c r="N1322" s="215" t="s">
        <v>46</v>
      </c>
      <c r="O1322" s="87"/>
      <c r="P1322" s="216">
        <f>O1322*H1322</f>
        <v>0</v>
      </c>
      <c r="Q1322" s="216">
        <v>0</v>
      </c>
      <c r="R1322" s="216">
        <f>Q1322*H1322</f>
        <v>0</v>
      </c>
      <c r="S1322" s="216">
        <v>0</v>
      </c>
      <c r="T1322" s="217">
        <f>S1322*H1322</f>
        <v>0</v>
      </c>
      <c r="U1322" s="41"/>
      <c r="V1322" s="41"/>
      <c r="W1322" s="41"/>
      <c r="X1322" s="41"/>
      <c r="Y1322" s="41"/>
      <c r="Z1322" s="41"/>
      <c r="AA1322" s="41"/>
      <c r="AB1322" s="41"/>
      <c r="AC1322" s="41"/>
      <c r="AD1322" s="41"/>
      <c r="AE1322" s="41"/>
      <c r="AR1322" s="218" t="s">
        <v>266</v>
      </c>
      <c r="AT1322" s="218" t="s">
        <v>148</v>
      </c>
      <c r="AU1322" s="218" t="s">
        <v>85</v>
      </c>
      <c r="AY1322" s="20" t="s">
        <v>146</v>
      </c>
      <c r="BE1322" s="219">
        <f>IF(N1322="základní",J1322,0)</f>
        <v>0</v>
      </c>
      <c r="BF1322" s="219">
        <f>IF(N1322="snížená",J1322,0)</f>
        <v>0</v>
      </c>
      <c r="BG1322" s="219">
        <f>IF(N1322="zákl. přenesená",J1322,0)</f>
        <v>0</v>
      </c>
      <c r="BH1322" s="219">
        <f>IF(N1322="sníž. přenesená",J1322,0)</f>
        <v>0</v>
      </c>
      <c r="BI1322" s="219">
        <f>IF(N1322="nulová",J1322,0)</f>
        <v>0</v>
      </c>
      <c r="BJ1322" s="20" t="s">
        <v>83</v>
      </c>
      <c r="BK1322" s="219">
        <f>ROUND(I1322*H1322,2)</f>
        <v>0</v>
      </c>
      <c r="BL1322" s="20" t="s">
        <v>266</v>
      </c>
      <c r="BM1322" s="218" t="s">
        <v>1609</v>
      </c>
    </row>
    <row r="1323" s="2" customFormat="1">
      <c r="A1323" s="41"/>
      <c r="B1323" s="42"/>
      <c r="C1323" s="43"/>
      <c r="D1323" s="220" t="s">
        <v>155</v>
      </c>
      <c r="E1323" s="43"/>
      <c r="F1323" s="221" t="s">
        <v>1610</v>
      </c>
      <c r="G1323" s="43"/>
      <c r="H1323" s="43"/>
      <c r="I1323" s="222"/>
      <c r="J1323" s="43"/>
      <c r="K1323" s="43"/>
      <c r="L1323" s="47"/>
      <c r="M1323" s="223"/>
      <c r="N1323" s="224"/>
      <c r="O1323" s="87"/>
      <c r="P1323" s="87"/>
      <c r="Q1323" s="87"/>
      <c r="R1323" s="87"/>
      <c r="S1323" s="87"/>
      <c r="T1323" s="88"/>
      <c r="U1323" s="41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T1323" s="20" t="s">
        <v>155</v>
      </c>
      <c r="AU1323" s="20" t="s">
        <v>85</v>
      </c>
    </row>
    <row r="1324" s="13" customFormat="1">
      <c r="A1324" s="13"/>
      <c r="B1324" s="225"/>
      <c r="C1324" s="226"/>
      <c r="D1324" s="227" t="s">
        <v>157</v>
      </c>
      <c r="E1324" s="228" t="s">
        <v>19</v>
      </c>
      <c r="F1324" s="229" t="s">
        <v>1571</v>
      </c>
      <c r="G1324" s="226"/>
      <c r="H1324" s="228" t="s">
        <v>19</v>
      </c>
      <c r="I1324" s="230"/>
      <c r="J1324" s="226"/>
      <c r="K1324" s="226"/>
      <c r="L1324" s="231"/>
      <c r="M1324" s="232"/>
      <c r="N1324" s="233"/>
      <c r="O1324" s="233"/>
      <c r="P1324" s="233"/>
      <c r="Q1324" s="233"/>
      <c r="R1324" s="233"/>
      <c r="S1324" s="233"/>
      <c r="T1324" s="234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5" t="s">
        <v>157</v>
      </c>
      <c r="AU1324" s="235" t="s">
        <v>85</v>
      </c>
      <c r="AV1324" s="13" t="s">
        <v>83</v>
      </c>
      <c r="AW1324" s="13" t="s">
        <v>37</v>
      </c>
      <c r="AX1324" s="13" t="s">
        <v>75</v>
      </c>
      <c r="AY1324" s="235" t="s">
        <v>146</v>
      </c>
    </row>
    <row r="1325" s="14" customFormat="1">
      <c r="A1325" s="14"/>
      <c r="B1325" s="236"/>
      <c r="C1325" s="237"/>
      <c r="D1325" s="227" t="s">
        <v>157</v>
      </c>
      <c r="E1325" s="238" t="s">
        <v>19</v>
      </c>
      <c r="F1325" s="239" t="s">
        <v>83</v>
      </c>
      <c r="G1325" s="237"/>
      <c r="H1325" s="240">
        <v>1</v>
      </c>
      <c r="I1325" s="241"/>
      <c r="J1325" s="237"/>
      <c r="K1325" s="237"/>
      <c r="L1325" s="242"/>
      <c r="M1325" s="243"/>
      <c r="N1325" s="244"/>
      <c r="O1325" s="244"/>
      <c r="P1325" s="244"/>
      <c r="Q1325" s="244"/>
      <c r="R1325" s="244"/>
      <c r="S1325" s="244"/>
      <c r="T1325" s="245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46" t="s">
        <v>157</v>
      </c>
      <c r="AU1325" s="246" t="s">
        <v>85</v>
      </c>
      <c r="AV1325" s="14" t="s">
        <v>85</v>
      </c>
      <c r="AW1325" s="14" t="s">
        <v>37</v>
      </c>
      <c r="AX1325" s="14" t="s">
        <v>75</v>
      </c>
      <c r="AY1325" s="246" t="s">
        <v>146</v>
      </c>
    </row>
    <row r="1326" s="16" customFormat="1">
      <c r="A1326" s="16"/>
      <c r="B1326" s="258"/>
      <c r="C1326" s="259"/>
      <c r="D1326" s="227" t="s">
        <v>157</v>
      </c>
      <c r="E1326" s="260" t="s">
        <v>19</v>
      </c>
      <c r="F1326" s="261" t="s">
        <v>167</v>
      </c>
      <c r="G1326" s="259"/>
      <c r="H1326" s="262">
        <v>1</v>
      </c>
      <c r="I1326" s="263"/>
      <c r="J1326" s="259"/>
      <c r="K1326" s="259"/>
      <c r="L1326" s="264"/>
      <c r="M1326" s="265"/>
      <c r="N1326" s="266"/>
      <c r="O1326" s="266"/>
      <c r="P1326" s="266"/>
      <c r="Q1326" s="266"/>
      <c r="R1326" s="266"/>
      <c r="S1326" s="266"/>
      <c r="T1326" s="267"/>
      <c r="U1326" s="16"/>
      <c r="V1326" s="16"/>
      <c r="W1326" s="16"/>
      <c r="X1326" s="16"/>
      <c r="Y1326" s="16"/>
      <c r="Z1326" s="16"/>
      <c r="AA1326" s="16"/>
      <c r="AB1326" s="16"/>
      <c r="AC1326" s="16"/>
      <c r="AD1326" s="16"/>
      <c r="AE1326" s="16"/>
      <c r="AT1326" s="268" t="s">
        <v>157</v>
      </c>
      <c r="AU1326" s="268" t="s">
        <v>85</v>
      </c>
      <c r="AV1326" s="16" t="s">
        <v>153</v>
      </c>
      <c r="AW1326" s="16" t="s">
        <v>37</v>
      </c>
      <c r="AX1326" s="16" t="s">
        <v>83</v>
      </c>
      <c r="AY1326" s="268" t="s">
        <v>146</v>
      </c>
    </row>
    <row r="1327" s="2" customFormat="1" ht="16.5" customHeight="1">
      <c r="A1327" s="41"/>
      <c r="B1327" s="42"/>
      <c r="C1327" s="269" t="s">
        <v>1611</v>
      </c>
      <c r="D1327" s="269" t="s">
        <v>224</v>
      </c>
      <c r="E1327" s="270" t="s">
        <v>1612</v>
      </c>
      <c r="F1327" s="271" t="s">
        <v>1613</v>
      </c>
      <c r="G1327" s="272" t="s">
        <v>256</v>
      </c>
      <c r="H1327" s="273">
        <v>1</v>
      </c>
      <c r="I1327" s="274"/>
      <c r="J1327" s="275">
        <f>ROUND(I1327*H1327,2)</f>
        <v>0</v>
      </c>
      <c r="K1327" s="271" t="s">
        <v>152</v>
      </c>
      <c r="L1327" s="276"/>
      <c r="M1327" s="277" t="s">
        <v>19</v>
      </c>
      <c r="N1327" s="278" t="s">
        <v>46</v>
      </c>
      <c r="O1327" s="87"/>
      <c r="P1327" s="216">
        <f>O1327*H1327</f>
        <v>0</v>
      </c>
      <c r="Q1327" s="216">
        <v>0.0012999999999999999</v>
      </c>
      <c r="R1327" s="216">
        <f>Q1327*H1327</f>
        <v>0.0012999999999999999</v>
      </c>
      <c r="S1327" s="216">
        <v>0</v>
      </c>
      <c r="T1327" s="217">
        <f>S1327*H1327</f>
        <v>0</v>
      </c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R1327" s="218" t="s">
        <v>396</v>
      </c>
      <c r="AT1327" s="218" t="s">
        <v>224</v>
      </c>
      <c r="AU1327" s="218" t="s">
        <v>85</v>
      </c>
      <c r="AY1327" s="20" t="s">
        <v>146</v>
      </c>
      <c r="BE1327" s="219">
        <f>IF(N1327="základní",J1327,0)</f>
        <v>0</v>
      </c>
      <c r="BF1327" s="219">
        <f>IF(N1327="snížená",J1327,0)</f>
        <v>0</v>
      </c>
      <c r="BG1327" s="219">
        <f>IF(N1327="zákl. přenesená",J1327,0)</f>
        <v>0</v>
      </c>
      <c r="BH1327" s="219">
        <f>IF(N1327="sníž. přenesená",J1327,0)</f>
        <v>0</v>
      </c>
      <c r="BI1327" s="219">
        <f>IF(N1327="nulová",J1327,0)</f>
        <v>0</v>
      </c>
      <c r="BJ1327" s="20" t="s">
        <v>83</v>
      </c>
      <c r="BK1327" s="219">
        <f>ROUND(I1327*H1327,2)</f>
        <v>0</v>
      </c>
      <c r="BL1327" s="20" t="s">
        <v>266</v>
      </c>
      <c r="BM1327" s="218" t="s">
        <v>1614</v>
      </c>
    </row>
    <row r="1328" s="2" customFormat="1" ht="16.5" customHeight="1">
      <c r="A1328" s="41"/>
      <c r="B1328" s="42"/>
      <c r="C1328" s="207" t="s">
        <v>1615</v>
      </c>
      <c r="D1328" s="207" t="s">
        <v>148</v>
      </c>
      <c r="E1328" s="208" t="s">
        <v>1616</v>
      </c>
      <c r="F1328" s="209" t="s">
        <v>1617</v>
      </c>
      <c r="G1328" s="210" t="s">
        <v>256</v>
      </c>
      <c r="H1328" s="211">
        <v>8</v>
      </c>
      <c r="I1328" s="212"/>
      <c r="J1328" s="213">
        <f>ROUND(I1328*H1328,2)</f>
        <v>0</v>
      </c>
      <c r="K1328" s="209" t="s">
        <v>152</v>
      </c>
      <c r="L1328" s="47"/>
      <c r="M1328" s="214" t="s">
        <v>19</v>
      </c>
      <c r="N1328" s="215" t="s">
        <v>46</v>
      </c>
      <c r="O1328" s="87"/>
      <c r="P1328" s="216">
        <f>O1328*H1328</f>
        <v>0</v>
      </c>
      <c r="Q1328" s="216">
        <v>0</v>
      </c>
      <c r="R1328" s="216">
        <f>Q1328*H1328</f>
        <v>0</v>
      </c>
      <c r="S1328" s="216">
        <v>0</v>
      </c>
      <c r="T1328" s="217">
        <f>S1328*H1328</f>
        <v>0</v>
      </c>
      <c r="U1328" s="41"/>
      <c r="V1328" s="41"/>
      <c r="W1328" s="41"/>
      <c r="X1328" s="41"/>
      <c r="Y1328" s="41"/>
      <c r="Z1328" s="41"/>
      <c r="AA1328" s="41"/>
      <c r="AB1328" s="41"/>
      <c r="AC1328" s="41"/>
      <c r="AD1328" s="41"/>
      <c r="AE1328" s="41"/>
      <c r="AR1328" s="218" t="s">
        <v>266</v>
      </c>
      <c r="AT1328" s="218" t="s">
        <v>148</v>
      </c>
      <c r="AU1328" s="218" t="s">
        <v>85</v>
      </c>
      <c r="AY1328" s="20" t="s">
        <v>146</v>
      </c>
      <c r="BE1328" s="219">
        <f>IF(N1328="základní",J1328,0)</f>
        <v>0</v>
      </c>
      <c r="BF1328" s="219">
        <f>IF(N1328="snížená",J1328,0)</f>
        <v>0</v>
      </c>
      <c r="BG1328" s="219">
        <f>IF(N1328="zákl. přenesená",J1328,0)</f>
        <v>0</v>
      </c>
      <c r="BH1328" s="219">
        <f>IF(N1328="sníž. přenesená",J1328,0)</f>
        <v>0</v>
      </c>
      <c r="BI1328" s="219">
        <f>IF(N1328="nulová",J1328,0)</f>
        <v>0</v>
      </c>
      <c r="BJ1328" s="20" t="s">
        <v>83</v>
      </c>
      <c r="BK1328" s="219">
        <f>ROUND(I1328*H1328,2)</f>
        <v>0</v>
      </c>
      <c r="BL1328" s="20" t="s">
        <v>266</v>
      </c>
      <c r="BM1328" s="218" t="s">
        <v>1618</v>
      </c>
    </row>
    <row r="1329" s="2" customFormat="1">
      <c r="A1329" s="41"/>
      <c r="B1329" s="42"/>
      <c r="C1329" s="43"/>
      <c r="D1329" s="220" t="s">
        <v>155</v>
      </c>
      <c r="E1329" s="43"/>
      <c r="F1329" s="221" t="s">
        <v>1619</v>
      </c>
      <c r="G1329" s="43"/>
      <c r="H1329" s="43"/>
      <c r="I1329" s="222"/>
      <c r="J1329" s="43"/>
      <c r="K1329" s="43"/>
      <c r="L1329" s="47"/>
      <c r="M1329" s="223"/>
      <c r="N1329" s="224"/>
      <c r="O1329" s="87"/>
      <c r="P1329" s="87"/>
      <c r="Q1329" s="87"/>
      <c r="R1329" s="87"/>
      <c r="S1329" s="87"/>
      <c r="T1329" s="88"/>
      <c r="U1329" s="41"/>
      <c r="V1329" s="41"/>
      <c r="W1329" s="41"/>
      <c r="X1329" s="41"/>
      <c r="Y1329" s="41"/>
      <c r="Z1329" s="41"/>
      <c r="AA1329" s="41"/>
      <c r="AB1329" s="41"/>
      <c r="AC1329" s="41"/>
      <c r="AD1329" s="41"/>
      <c r="AE1329" s="41"/>
      <c r="AT1329" s="20" t="s">
        <v>155</v>
      </c>
      <c r="AU1329" s="20" t="s">
        <v>85</v>
      </c>
    </row>
    <row r="1330" s="13" customFormat="1">
      <c r="A1330" s="13"/>
      <c r="B1330" s="225"/>
      <c r="C1330" s="226"/>
      <c r="D1330" s="227" t="s">
        <v>157</v>
      </c>
      <c r="E1330" s="228" t="s">
        <v>19</v>
      </c>
      <c r="F1330" s="229" t="s">
        <v>1553</v>
      </c>
      <c r="G1330" s="226"/>
      <c r="H1330" s="228" t="s">
        <v>19</v>
      </c>
      <c r="I1330" s="230"/>
      <c r="J1330" s="226"/>
      <c r="K1330" s="226"/>
      <c r="L1330" s="231"/>
      <c r="M1330" s="232"/>
      <c r="N1330" s="233"/>
      <c r="O1330" s="233"/>
      <c r="P1330" s="233"/>
      <c r="Q1330" s="233"/>
      <c r="R1330" s="233"/>
      <c r="S1330" s="233"/>
      <c r="T1330" s="234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5" t="s">
        <v>157</v>
      </c>
      <c r="AU1330" s="235" t="s">
        <v>85</v>
      </c>
      <c r="AV1330" s="13" t="s">
        <v>83</v>
      </c>
      <c r="AW1330" s="13" t="s">
        <v>37</v>
      </c>
      <c r="AX1330" s="13" t="s">
        <v>75</v>
      </c>
      <c r="AY1330" s="235" t="s">
        <v>146</v>
      </c>
    </row>
    <row r="1331" s="14" customFormat="1">
      <c r="A1331" s="14"/>
      <c r="B1331" s="236"/>
      <c r="C1331" s="237"/>
      <c r="D1331" s="227" t="s">
        <v>157</v>
      </c>
      <c r="E1331" s="238" t="s">
        <v>19</v>
      </c>
      <c r="F1331" s="239" t="s">
        <v>163</v>
      </c>
      <c r="G1331" s="237"/>
      <c r="H1331" s="240">
        <v>3</v>
      </c>
      <c r="I1331" s="241"/>
      <c r="J1331" s="237"/>
      <c r="K1331" s="237"/>
      <c r="L1331" s="242"/>
      <c r="M1331" s="243"/>
      <c r="N1331" s="244"/>
      <c r="O1331" s="244"/>
      <c r="P1331" s="244"/>
      <c r="Q1331" s="244"/>
      <c r="R1331" s="244"/>
      <c r="S1331" s="244"/>
      <c r="T1331" s="245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6" t="s">
        <v>157</v>
      </c>
      <c r="AU1331" s="246" t="s">
        <v>85</v>
      </c>
      <c r="AV1331" s="14" t="s">
        <v>85</v>
      </c>
      <c r="AW1331" s="14" t="s">
        <v>37</v>
      </c>
      <c r="AX1331" s="14" t="s">
        <v>75</v>
      </c>
      <c r="AY1331" s="246" t="s">
        <v>146</v>
      </c>
    </row>
    <row r="1332" s="13" customFormat="1">
      <c r="A1332" s="13"/>
      <c r="B1332" s="225"/>
      <c r="C1332" s="226"/>
      <c r="D1332" s="227" t="s">
        <v>157</v>
      </c>
      <c r="E1332" s="228" t="s">
        <v>19</v>
      </c>
      <c r="F1332" s="229" t="s">
        <v>1620</v>
      </c>
      <c r="G1332" s="226"/>
      <c r="H1332" s="228" t="s">
        <v>19</v>
      </c>
      <c r="I1332" s="230"/>
      <c r="J1332" s="226"/>
      <c r="K1332" s="226"/>
      <c r="L1332" s="231"/>
      <c r="M1332" s="232"/>
      <c r="N1332" s="233"/>
      <c r="O1332" s="233"/>
      <c r="P1332" s="233"/>
      <c r="Q1332" s="233"/>
      <c r="R1332" s="233"/>
      <c r="S1332" s="233"/>
      <c r="T1332" s="234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5" t="s">
        <v>157</v>
      </c>
      <c r="AU1332" s="235" t="s">
        <v>85</v>
      </c>
      <c r="AV1332" s="13" t="s">
        <v>83</v>
      </c>
      <c r="AW1332" s="13" t="s">
        <v>37</v>
      </c>
      <c r="AX1332" s="13" t="s">
        <v>75</v>
      </c>
      <c r="AY1332" s="235" t="s">
        <v>146</v>
      </c>
    </row>
    <row r="1333" s="14" customFormat="1">
      <c r="A1333" s="14"/>
      <c r="B1333" s="236"/>
      <c r="C1333" s="237"/>
      <c r="D1333" s="227" t="s">
        <v>157</v>
      </c>
      <c r="E1333" s="238" t="s">
        <v>19</v>
      </c>
      <c r="F1333" s="239" t="s">
        <v>163</v>
      </c>
      <c r="G1333" s="237"/>
      <c r="H1333" s="240">
        <v>3</v>
      </c>
      <c r="I1333" s="241"/>
      <c r="J1333" s="237"/>
      <c r="K1333" s="237"/>
      <c r="L1333" s="242"/>
      <c r="M1333" s="243"/>
      <c r="N1333" s="244"/>
      <c r="O1333" s="244"/>
      <c r="P1333" s="244"/>
      <c r="Q1333" s="244"/>
      <c r="R1333" s="244"/>
      <c r="S1333" s="244"/>
      <c r="T1333" s="245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6" t="s">
        <v>157</v>
      </c>
      <c r="AU1333" s="246" t="s">
        <v>85</v>
      </c>
      <c r="AV1333" s="14" t="s">
        <v>85</v>
      </c>
      <c r="AW1333" s="14" t="s">
        <v>37</v>
      </c>
      <c r="AX1333" s="14" t="s">
        <v>75</v>
      </c>
      <c r="AY1333" s="246" t="s">
        <v>146</v>
      </c>
    </row>
    <row r="1334" s="13" customFormat="1">
      <c r="A1334" s="13"/>
      <c r="B1334" s="225"/>
      <c r="C1334" s="226"/>
      <c r="D1334" s="227" t="s">
        <v>157</v>
      </c>
      <c r="E1334" s="228" t="s">
        <v>19</v>
      </c>
      <c r="F1334" s="229" t="s">
        <v>1621</v>
      </c>
      <c r="G1334" s="226"/>
      <c r="H1334" s="228" t="s">
        <v>19</v>
      </c>
      <c r="I1334" s="230"/>
      <c r="J1334" s="226"/>
      <c r="K1334" s="226"/>
      <c r="L1334" s="231"/>
      <c r="M1334" s="232"/>
      <c r="N1334" s="233"/>
      <c r="O1334" s="233"/>
      <c r="P1334" s="233"/>
      <c r="Q1334" s="233"/>
      <c r="R1334" s="233"/>
      <c r="S1334" s="233"/>
      <c r="T1334" s="234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5" t="s">
        <v>157</v>
      </c>
      <c r="AU1334" s="235" t="s">
        <v>85</v>
      </c>
      <c r="AV1334" s="13" t="s">
        <v>83</v>
      </c>
      <c r="AW1334" s="13" t="s">
        <v>37</v>
      </c>
      <c r="AX1334" s="13" t="s">
        <v>75</v>
      </c>
      <c r="AY1334" s="235" t="s">
        <v>146</v>
      </c>
    </row>
    <row r="1335" s="14" customFormat="1">
      <c r="A1335" s="14"/>
      <c r="B1335" s="236"/>
      <c r="C1335" s="237"/>
      <c r="D1335" s="227" t="s">
        <v>157</v>
      </c>
      <c r="E1335" s="238" t="s">
        <v>19</v>
      </c>
      <c r="F1335" s="239" t="s">
        <v>85</v>
      </c>
      <c r="G1335" s="237"/>
      <c r="H1335" s="240">
        <v>2</v>
      </c>
      <c r="I1335" s="241"/>
      <c r="J1335" s="237"/>
      <c r="K1335" s="237"/>
      <c r="L1335" s="242"/>
      <c r="M1335" s="243"/>
      <c r="N1335" s="244"/>
      <c r="O1335" s="244"/>
      <c r="P1335" s="244"/>
      <c r="Q1335" s="244"/>
      <c r="R1335" s="244"/>
      <c r="S1335" s="244"/>
      <c r="T1335" s="245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46" t="s">
        <v>157</v>
      </c>
      <c r="AU1335" s="246" t="s">
        <v>85</v>
      </c>
      <c r="AV1335" s="14" t="s">
        <v>85</v>
      </c>
      <c r="AW1335" s="14" t="s">
        <v>37</v>
      </c>
      <c r="AX1335" s="14" t="s">
        <v>75</v>
      </c>
      <c r="AY1335" s="246" t="s">
        <v>146</v>
      </c>
    </row>
    <row r="1336" s="16" customFormat="1">
      <c r="A1336" s="16"/>
      <c r="B1336" s="258"/>
      <c r="C1336" s="259"/>
      <c r="D1336" s="227" t="s">
        <v>157</v>
      </c>
      <c r="E1336" s="260" t="s">
        <v>19</v>
      </c>
      <c r="F1336" s="261" t="s">
        <v>167</v>
      </c>
      <c r="G1336" s="259"/>
      <c r="H1336" s="262">
        <v>8</v>
      </c>
      <c r="I1336" s="263"/>
      <c r="J1336" s="259"/>
      <c r="K1336" s="259"/>
      <c r="L1336" s="264"/>
      <c r="M1336" s="265"/>
      <c r="N1336" s="266"/>
      <c r="O1336" s="266"/>
      <c r="P1336" s="266"/>
      <c r="Q1336" s="266"/>
      <c r="R1336" s="266"/>
      <c r="S1336" s="266"/>
      <c r="T1336" s="267"/>
      <c r="U1336" s="16"/>
      <c r="V1336" s="16"/>
      <c r="W1336" s="16"/>
      <c r="X1336" s="16"/>
      <c r="Y1336" s="16"/>
      <c r="Z1336" s="16"/>
      <c r="AA1336" s="16"/>
      <c r="AB1336" s="16"/>
      <c r="AC1336" s="16"/>
      <c r="AD1336" s="16"/>
      <c r="AE1336" s="16"/>
      <c r="AT1336" s="268" t="s">
        <v>157</v>
      </c>
      <c r="AU1336" s="268" t="s">
        <v>85</v>
      </c>
      <c r="AV1336" s="16" t="s">
        <v>153</v>
      </c>
      <c r="AW1336" s="16" t="s">
        <v>37</v>
      </c>
      <c r="AX1336" s="16" t="s">
        <v>83</v>
      </c>
      <c r="AY1336" s="268" t="s">
        <v>146</v>
      </c>
    </row>
    <row r="1337" s="2" customFormat="1" ht="16.5" customHeight="1">
      <c r="A1337" s="41"/>
      <c r="B1337" s="42"/>
      <c r="C1337" s="269" t="s">
        <v>1622</v>
      </c>
      <c r="D1337" s="269" t="s">
        <v>224</v>
      </c>
      <c r="E1337" s="270" t="s">
        <v>1623</v>
      </c>
      <c r="F1337" s="271" t="s">
        <v>1624</v>
      </c>
      <c r="G1337" s="272" t="s">
        <v>256</v>
      </c>
      <c r="H1337" s="273">
        <v>8</v>
      </c>
      <c r="I1337" s="274"/>
      <c r="J1337" s="275">
        <f>ROUND(I1337*H1337,2)</f>
        <v>0</v>
      </c>
      <c r="K1337" s="271" t="s">
        <v>152</v>
      </c>
      <c r="L1337" s="276"/>
      <c r="M1337" s="277" t="s">
        <v>19</v>
      </c>
      <c r="N1337" s="278" t="s">
        <v>46</v>
      </c>
      <c r="O1337" s="87"/>
      <c r="P1337" s="216">
        <f>O1337*H1337</f>
        <v>0</v>
      </c>
      <c r="Q1337" s="216">
        <v>0.00040000000000000002</v>
      </c>
      <c r="R1337" s="216">
        <f>Q1337*H1337</f>
        <v>0.0032000000000000002</v>
      </c>
      <c r="S1337" s="216">
        <v>0</v>
      </c>
      <c r="T1337" s="217">
        <f>S1337*H1337</f>
        <v>0</v>
      </c>
      <c r="U1337" s="41"/>
      <c r="V1337" s="41"/>
      <c r="W1337" s="41"/>
      <c r="X1337" s="41"/>
      <c r="Y1337" s="41"/>
      <c r="Z1337" s="41"/>
      <c r="AA1337" s="41"/>
      <c r="AB1337" s="41"/>
      <c r="AC1337" s="41"/>
      <c r="AD1337" s="41"/>
      <c r="AE1337" s="41"/>
      <c r="AR1337" s="218" t="s">
        <v>396</v>
      </c>
      <c r="AT1337" s="218" t="s">
        <v>224</v>
      </c>
      <c r="AU1337" s="218" t="s">
        <v>85</v>
      </c>
      <c r="AY1337" s="20" t="s">
        <v>146</v>
      </c>
      <c r="BE1337" s="219">
        <f>IF(N1337="základní",J1337,0)</f>
        <v>0</v>
      </c>
      <c r="BF1337" s="219">
        <f>IF(N1337="snížená",J1337,0)</f>
        <v>0</v>
      </c>
      <c r="BG1337" s="219">
        <f>IF(N1337="zákl. přenesená",J1337,0)</f>
        <v>0</v>
      </c>
      <c r="BH1337" s="219">
        <f>IF(N1337="sníž. přenesená",J1337,0)</f>
        <v>0</v>
      </c>
      <c r="BI1337" s="219">
        <f>IF(N1337="nulová",J1337,0)</f>
        <v>0</v>
      </c>
      <c r="BJ1337" s="20" t="s">
        <v>83</v>
      </c>
      <c r="BK1337" s="219">
        <f>ROUND(I1337*H1337,2)</f>
        <v>0</v>
      </c>
      <c r="BL1337" s="20" t="s">
        <v>266</v>
      </c>
      <c r="BM1337" s="218" t="s">
        <v>1625</v>
      </c>
    </row>
    <row r="1338" s="2" customFormat="1" ht="16.5" customHeight="1">
      <c r="A1338" s="41"/>
      <c r="B1338" s="42"/>
      <c r="C1338" s="207" t="s">
        <v>1626</v>
      </c>
      <c r="D1338" s="207" t="s">
        <v>148</v>
      </c>
      <c r="E1338" s="208" t="s">
        <v>1627</v>
      </c>
      <c r="F1338" s="209" t="s">
        <v>1628</v>
      </c>
      <c r="G1338" s="210" t="s">
        <v>256</v>
      </c>
      <c r="H1338" s="211">
        <v>1</v>
      </c>
      <c r="I1338" s="212"/>
      <c r="J1338" s="213">
        <f>ROUND(I1338*H1338,2)</f>
        <v>0</v>
      </c>
      <c r="K1338" s="209" t="s">
        <v>152</v>
      </c>
      <c r="L1338" s="47"/>
      <c r="M1338" s="214" t="s">
        <v>19</v>
      </c>
      <c r="N1338" s="215" t="s">
        <v>46</v>
      </c>
      <c r="O1338" s="87"/>
      <c r="P1338" s="216">
        <f>O1338*H1338</f>
        <v>0</v>
      </c>
      <c r="Q1338" s="216">
        <v>0</v>
      </c>
      <c r="R1338" s="216">
        <f>Q1338*H1338</f>
        <v>0</v>
      </c>
      <c r="S1338" s="216">
        <v>0</v>
      </c>
      <c r="T1338" s="217">
        <f>S1338*H1338</f>
        <v>0</v>
      </c>
      <c r="U1338" s="41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R1338" s="218" t="s">
        <v>266</v>
      </c>
      <c r="AT1338" s="218" t="s">
        <v>148</v>
      </c>
      <c r="AU1338" s="218" t="s">
        <v>85</v>
      </c>
      <c r="AY1338" s="20" t="s">
        <v>146</v>
      </c>
      <c r="BE1338" s="219">
        <f>IF(N1338="základní",J1338,0)</f>
        <v>0</v>
      </c>
      <c r="BF1338" s="219">
        <f>IF(N1338="snížená",J1338,0)</f>
        <v>0</v>
      </c>
      <c r="BG1338" s="219">
        <f>IF(N1338="zákl. přenesená",J1338,0)</f>
        <v>0</v>
      </c>
      <c r="BH1338" s="219">
        <f>IF(N1338="sníž. přenesená",J1338,0)</f>
        <v>0</v>
      </c>
      <c r="BI1338" s="219">
        <f>IF(N1338="nulová",J1338,0)</f>
        <v>0</v>
      </c>
      <c r="BJ1338" s="20" t="s">
        <v>83</v>
      </c>
      <c r="BK1338" s="219">
        <f>ROUND(I1338*H1338,2)</f>
        <v>0</v>
      </c>
      <c r="BL1338" s="20" t="s">
        <v>266</v>
      </c>
      <c r="BM1338" s="218" t="s">
        <v>1629</v>
      </c>
    </row>
    <row r="1339" s="2" customFormat="1">
      <c r="A1339" s="41"/>
      <c r="B1339" s="42"/>
      <c r="C1339" s="43"/>
      <c r="D1339" s="220" t="s">
        <v>155</v>
      </c>
      <c r="E1339" s="43"/>
      <c r="F1339" s="221" t="s">
        <v>1630</v>
      </c>
      <c r="G1339" s="43"/>
      <c r="H1339" s="43"/>
      <c r="I1339" s="222"/>
      <c r="J1339" s="43"/>
      <c r="K1339" s="43"/>
      <c r="L1339" s="47"/>
      <c r="M1339" s="223"/>
      <c r="N1339" s="224"/>
      <c r="O1339" s="87"/>
      <c r="P1339" s="87"/>
      <c r="Q1339" s="87"/>
      <c r="R1339" s="87"/>
      <c r="S1339" s="87"/>
      <c r="T1339" s="88"/>
      <c r="U1339" s="41"/>
      <c r="V1339" s="41"/>
      <c r="W1339" s="41"/>
      <c r="X1339" s="41"/>
      <c r="Y1339" s="41"/>
      <c r="Z1339" s="41"/>
      <c r="AA1339" s="41"/>
      <c r="AB1339" s="41"/>
      <c r="AC1339" s="41"/>
      <c r="AD1339" s="41"/>
      <c r="AE1339" s="41"/>
      <c r="AT1339" s="20" t="s">
        <v>155</v>
      </c>
      <c r="AU1339" s="20" t="s">
        <v>85</v>
      </c>
    </row>
    <row r="1340" s="13" customFormat="1">
      <c r="A1340" s="13"/>
      <c r="B1340" s="225"/>
      <c r="C1340" s="226"/>
      <c r="D1340" s="227" t="s">
        <v>157</v>
      </c>
      <c r="E1340" s="228" t="s">
        <v>19</v>
      </c>
      <c r="F1340" s="229" t="s">
        <v>1571</v>
      </c>
      <c r="G1340" s="226"/>
      <c r="H1340" s="228" t="s">
        <v>19</v>
      </c>
      <c r="I1340" s="230"/>
      <c r="J1340" s="226"/>
      <c r="K1340" s="226"/>
      <c r="L1340" s="231"/>
      <c r="M1340" s="232"/>
      <c r="N1340" s="233"/>
      <c r="O1340" s="233"/>
      <c r="P1340" s="233"/>
      <c r="Q1340" s="233"/>
      <c r="R1340" s="233"/>
      <c r="S1340" s="233"/>
      <c r="T1340" s="234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5" t="s">
        <v>157</v>
      </c>
      <c r="AU1340" s="235" t="s">
        <v>85</v>
      </c>
      <c r="AV1340" s="13" t="s">
        <v>83</v>
      </c>
      <c r="AW1340" s="13" t="s">
        <v>37</v>
      </c>
      <c r="AX1340" s="13" t="s">
        <v>75</v>
      </c>
      <c r="AY1340" s="235" t="s">
        <v>146</v>
      </c>
    </row>
    <row r="1341" s="14" customFormat="1">
      <c r="A1341" s="14"/>
      <c r="B1341" s="236"/>
      <c r="C1341" s="237"/>
      <c r="D1341" s="227" t="s">
        <v>157</v>
      </c>
      <c r="E1341" s="238" t="s">
        <v>19</v>
      </c>
      <c r="F1341" s="239" t="s">
        <v>83</v>
      </c>
      <c r="G1341" s="237"/>
      <c r="H1341" s="240">
        <v>1</v>
      </c>
      <c r="I1341" s="241"/>
      <c r="J1341" s="237"/>
      <c r="K1341" s="237"/>
      <c r="L1341" s="242"/>
      <c r="M1341" s="243"/>
      <c r="N1341" s="244"/>
      <c r="O1341" s="244"/>
      <c r="P1341" s="244"/>
      <c r="Q1341" s="244"/>
      <c r="R1341" s="244"/>
      <c r="S1341" s="244"/>
      <c r="T1341" s="245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46" t="s">
        <v>157</v>
      </c>
      <c r="AU1341" s="246" t="s">
        <v>85</v>
      </c>
      <c r="AV1341" s="14" t="s">
        <v>85</v>
      </c>
      <c r="AW1341" s="14" t="s">
        <v>37</v>
      </c>
      <c r="AX1341" s="14" t="s">
        <v>75</v>
      </c>
      <c r="AY1341" s="246" t="s">
        <v>146</v>
      </c>
    </row>
    <row r="1342" s="16" customFormat="1">
      <c r="A1342" s="16"/>
      <c r="B1342" s="258"/>
      <c r="C1342" s="259"/>
      <c r="D1342" s="227" t="s">
        <v>157</v>
      </c>
      <c r="E1342" s="260" t="s">
        <v>19</v>
      </c>
      <c r="F1342" s="261" t="s">
        <v>167</v>
      </c>
      <c r="G1342" s="259"/>
      <c r="H1342" s="262">
        <v>1</v>
      </c>
      <c r="I1342" s="263"/>
      <c r="J1342" s="259"/>
      <c r="K1342" s="259"/>
      <c r="L1342" s="264"/>
      <c r="M1342" s="265"/>
      <c r="N1342" s="266"/>
      <c r="O1342" s="266"/>
      <c r="P1342" s="266"/>
      <c r="Q1342" s="266"/>
      <c r="R1342" s="266"/>
      <c r="S1342" s="266"/>
      <c r="T1342" s="267"/>
      <c r="U1342" s="16"/>
      <c r="V1342" s="16"/>
      <c r="W1342" s="16"/>
      <c r="X1342" s="16"/>
      <c r="Y1342" s="16"/>
      <c r="Z1342" s="16"/>
      <c r="AA1342" s="16"/>
      <c r="AB1342" s="16"/>
      <c r="AC1342" s="16"/>
      <c r="AD1342" s="16"/>
      <c r="AE1342" s="16"/>
      <c r="AT1342" s="268" t="s">
        <v>157</v>
      </c>
      <c r="AU1342" s="268" t="s">
        <v>85</v>
      </c>
      <c r="AV1342" s="16" t="s">
        <v>153</v>
      </c>
      <c r="AW1342" s="16" t="s">
        <v>37</v>
      </c>
      <c r="AX1342" s="16" t="s">
        <v>83</v>
      </c>
      <c r="AY1342" s="268" t="s">
        <v>146</v>
      </c>
    </row>
    <row r="1343" s="2" customFormat="1" ht="16.5" customHeight="1">
      <c r="A1343" s="41"/>
      <c r="B1343" s="42"/>
      <c r="C1343" s="269" t="s">
        <v>1631</v>
      </c>
      <c r="D1343" s="269" t="s">
        <v>224</v>
      </c>
      <c r="E1343" s="270" t="s">
        <v>1632</v>
      </c>
      <c r="F1343" s="271" t="s">
        <v>1633</v>
      </c>
      <c r="G1343" s="272" t="s">
        <v>256</v>
      </c>
      <c r="H1343" s="273">
        <v>1</v>
      </c>
      <c r="I1343" s="274"/>
      <c r="J1343" s="275">
        <f>ROUND(I1343*H1343,2)</f>
        <v>0</v>
      </c>
      <c r="K1343" s="271" t="s">
        <v>152</v>
      </c>
      <c r="L1343" s="276"/>
      <c r="M1343" s="277" t="s">
        <v>19</v>
      </c>
      <c r="N1343" s="278" t="s">
        <v>46</v>
      </c>
      <c r="O1343" s="87"/>
      <c r="P1343" s="216">
        <f>O1343*H1343</f>
        <v>0</v>
      </c>
      <c r="Q1343" s="216">
        <v>0.00029999999999999997</v>
      </c>
      <c r="R1343" s="216">
        <f>Q1343*H1343</f>
        <v>0.00029999999999999997</v>
      </c>
      <c r="S1343" s="216">
        <v>0</v>
      </c>
      <c r="T1343" s="217">
        <f>S1343*H1343</f>
        <v>0</v>
      </c>
      <c r="U1343" s="41"/>
      <c r="V1343" s="41"/>
      <c r="W1343" s="41"/>
      <c r="X1343" s="41"/>
      <c r="Y1343" s="41"/>
      <c r="Z1343" s="41"/>
      <c r="AA1343" s="41"/>
      <c r="AB1343" s="41"/>
      <c r="AC1343" s="41"/>
      <c r="AD1343" s="41"/>
      <c r="AE1343" s="41"/>
      <c r="AR1343" s="218" t="s">
        <v>396</v>
      </c>
      <c r="AT1343" s="218" t="s">
        <v>224</v>
      </c>
      <c r="AU1343" s="218" t="s">
        <v>85</v>
      </c>
      <c r="AY1343" s="20" t="s">
        <v>146</v>
      </c>
      <c r="BE1343" s="219">
        <f>IF(N1343="základní",J1343,0)</f>
        <v>0</v>
      </c>
      <c r="BF1343" s="219">
        <f>IF(N1343="snížená",J1343,0)</f>
        <v>0</v>
      </c>
      <c r="BG1343" s="219">
        <f>IF(N1343="zákl. přenesená",J1343,0)</f>
        <v>0</v>
      </c>
      <c r="BH1343" s="219">
        <f>IF(N1343="sníž. přenesená",J1343,0)</f>
        <v>0</v>
      </c>
      <c r="BI1343" s="219">
        <f>IF(N1343="nulová",J1343,0)</f>
        <v>0</v>
      </c>
      <c r="BJ1343" s="20" t="s">
        <v>83</v>
      </c>
      <c r="BK1343" s="219">
        <f>ROUND(I1343*H1343,2)</f>
        <v>0</v>
      </c>
      <c r="BL1343" s="20" t="s">
        <v>266</v>
      </c>
      <c r="BM1343" s="218" t="s">
        <v>1634</v>
      </c>
    </row>
    <row r="1344" s="2" customFormat="1" ht="21.75" customHeight="1">
      <c r="A1344" s="41"/>
      <c r="B1344" s="42"/>
      <c r="C1344" s="207" t="s">
        <v>1635</v>
      </c>
      <c r="D1344" s="207" t="s">
        <v>148</v>
      </c>
      <c r="E1344" s="208" t="s">
        <v>1636</v>
      </c>
      <c r="F1344" s="209" t="s">
        <v>1637</v>
      </c>
      <c r="G1344" s="210" t="s">
        <v>318</v>
      </c>
      <c r="H1344" s="211">
        <v>52</v>
      </c>
      <c r="I1344" s="212"/>
      <c r="J1344" s="213">
        <f>ROUND(I1344*H1344,2)</f>
        <v>0</v>
      </c>
      <c r="K1344" s="209" t="s">
        <v>152</v>
      </c>
      <c r="L1344" s="47"/>
      <c r="M1344" s="214" t="s">
        <v>19</v>
      </c>
      <c r="N1344" s="215" t="s">
        <v>46</v>
      </c>
      <c r="O1344" s="87"/>
      <c r="P1344" s="216">
        <f>O1344*H1344</f>
        <v>0</v>
      </c>
      <c r="Q1344" s="216">
        <v>0</v>
      </c>
      <c r="R1344" s="216">
        <f>Q1344*H1344</f>
        <v>0</v>
      </c>
      <c r="S1344" s="216">
        <v>0</v>
      </c>
      <c r="T1344" s="217">
        <f>S1344*H1344</f>
        <v>0</v>
      </c>
      <c r="U1344" s="41"/>
      <c r="V1344" s="41"/>
      <c r="W1344" s="41"/>
      <c r="X1344" s="41"/>
      <c r="Y1344" s="41"/>
      <c r="Z1344" s="41"/>
      <c r="AA1344" s="41"/>
      <c r="AB1344" s="41"/>
      <c r="AC1344" s="41"/>
      <c r="AD1344" s="41"/>
      <c r="AE1344" s="41"/>
      <c r="AR1344" s="218" t="s">
        <v>266</v>
      </c>
      <c r="AT1344" s="218" t="s">
        <v>148</v>
      </c>
      <c r="AU1344" s="218" t="s">
        <v>85</v>
      </c>
      <c r="AY1344" s="20" t="s">
        <v>146</v>
      </c>
      <c r="BE1344" s="219">
        <f>IF(N1344="základní",J1344,0)</f>
        <v>0</v>
      </c>
      <c r="BF1344" s="219">
        <f>IF(N1344="snížená",J1344,0)</f>
        <v>0</v>
      </c>
      <c r="BG1344" s="219">
        <f>IF(N1344="zákl. přenesená",J1344,0)</f>
        <v>0</v>
      </c>
      <c r="BH1344" s="219">
        <f>IF(N1344="sníž. přenesená",J1344,0)</f>
        <v>0</v>
      </c>
      <c r="BI1344" s="219">
        <f>IF(N1344="nulová",J1344,0)</f>
        <v>0</v>
      </c>
      <c r="BJ1344" s="20" t="s">
        <v>83</v>
      </c>
      <c r="BK1344" s="219">
        <f>ROUND(I1344*H1344,2)</f>
        <v>0</v>
      </c>
      <c r="BL1344" s="20" t="s">
        <v>266</v>
      </c>
      <c r="BM1344" s="218" t="s">
        <v>1638</v>
      </c>
    </row>
    <row r="1345" s="2" customFormat="1">
      <c r="A1345" s="41"/>
      <c r="B1345" s="42"/>
      <c r="C1345" s="43"/>
      <c r="D1345" s="220" t="s">
        <v>155</v>
      </c>
      <c r="E1345" s="43"/>
      <c r="F1345" s="221" t="s">
        <v>1639</v>
      </c>
      <c r="G1345" s="43"/>
      <c r="H1345" s="43"/>
      <c r="I1345" s="222"/>
      <c r="J1345" s="43"/>
      <c r="K1345" s="43"/>
      <c r="L1345" s="47"/>
      <c r="M1345" s="223"/>
      <c r="N1345" s="224"/>
      <c r="O1345" s="87"/>
      <c r="P1345" s="87"/>
      <c r="Q1345" s="87"/>
      <c r="R1345" s="87"/>
      <c r="S1345" s="87"/>
      <c r="T1345" s="88"/>
      <c r="U1345" s="41"/>
      <c r="V1345" s="41"/>
      <c r="W1345" s="41"/>
      <c r="X1345" s="41"/>
      <c r="Y1345" s="41"/>
      <c r="Z1345" s="41"/>
      <c r="AA1345" s="41"/>
      <c r="AB1345" s="41"/>
      <c r="AC1345" s="41"/>
      <c r="AD1345" s="41"/>
      <c r="AE1345" s="41"/>
      <c r="AT1345" s="20" t="s">
        <v>155</v>
      </c>
      <c r="AU1345" s="20" t="s">
        <v>85</v>
      </c>
    </row>
    <row r="1346" s="13" customFormat="1">
      <c r="A1346" s="13"/>
      <c r="B1346" s="225"/>
      <c r="C1346" s="226"/>
      <c r="D1346" s="227" t="s">
        <v>157</v>
      </c>
      <c r="E1346" s="228" t="s">
        <v>19</v>
      </c>
      <c r="F1346" s="229" t="s">
        <v>1553</v>
      </c>
      <c r="G1346" s="226"/>
      <c r="H1346" s="228" t="s">
        <v>19</v>
      </c>
      <c r="I1346" s="230"/>
      <c r="J1346" s="226"/>
      <c r="K1346" s="226"/>
      <c r="L1346" s="231"/>
      <c r="M1346" s="232"/>
      <c r="N1346" s="233"/>
      <c r="O1346" s="233"/>
      <c r="P1346" s="233"/>
      <c r="Q1346" s="233"/>
      <c r="R1346" s="233"/>
      <c r="S1346" s="233"/>
      <c r="T1346" s="234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5" t="s">
        <v>157</v>
      </c>
      <c r="AU1346" s="235" t="s">
        <v>85</v>
      </c>
      <c r="AV1346" s="13" t="s">
        <v>83</v>
      </c>
      <c r="AW1346" s="13" t="s">
        <v>37</v>
      </c>
      <c r="AX1346" s="13" t="s">
        <v>75</v>
      </c>
      <c r="AY1346" s="235" t="s">
        <v>146</v>
      </c>
    </row>
    <row r="1347" s="13" customFormat="1">
      <c r="A1347" s="13"/>
      <c r="B1347" s="225"/>
      <c r="C1347" s="226"/>
      <c r="D1347" s="227" t="s">
        <v>157</v>
      </c>
      <c r="E1347" s="228" t="s">
        <v>19</v>
      </c>
      <c r="F1347" s="229" t="s">
        <v>1640</v>
      </c>
      <c r="G1347" s="226"/>
      <c r="H1347" s="228" t="s">
        <v>19</v>
      </c>
      <c r="I1347" s="230"/>
      <c r="J1347" s="226"/>
      <c r="K1347" s="226"/>
      <c r="L1347" s="231"/>
      <c r="M1347" s="232"/>
      <c r="N1347" s="233"/>
      <c r="O1347" s="233"/>
      <c r="P1347" s="233"/>
      <c r="Q1347" s="233"/>
      <c r="R1347" s="233"/>
      <c r="S1347" s="233"/>
      <c r="T1347" s="234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5" t="s">
        <v>157</v>
      </c>
      <c r="AU1347" s="235" t="s">
        <v>85</v>
      </c>
      <c r="AV1347" s="13" t="s">
        <v>83</v>
      </c>
      <c r="AW1347" s="13" t="s">
        <v>37</v>
      </c>
      <c r="AX1347" s="13" t="s">
        <v>75</v>
      </c>
      <c r="AY1347" s="235" t="s">
        <v>146</v>
      </c>
    </row>
    <row r="1348" s="14" customFormat="1">
      <c r="A1348" s="14"/>
      <c r="B1348" s="236"/>
      <c r="C1348" s="237"/>
      <c r="D1348" s="227" t="s">
        <v>157</v>
      </c>
      <c r="E1348" s="238" t="s">
        <v>19</v>
      </c>
      <c r="F1348" s="239" t="s">
        <v>793</v>
      </c>
      <c r="G1348" s="237"/>
      <c r="H1348" s="240">
        <v>2</v>
      </c>
      <c r="I1348" s="241"/>
      <c r="J1348" s="237"/>
      <c r="K1348" s="237"/>
      <c r="L1348" s="242"/>
      <c r="M1348" s="243"/>
      <c r="N1348" s="244"/>
      <c r="O1348" s="244"/>
      <c r="P1348" s="244"/>
      <c r="Q1348" s="244"/>
      <c r="R1348" s="244"/>
      <c r="S1348" s="244"/>
      <c r="T1348" s="245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6" t="s">
        <v>157</v>
      </c>
      <c r="AU1348" s="246" t="s">
        <v>85</v>
      </c>
      <c r="AV1348" s="14" t="s">
        <v>85</v>
      </c>
      <c r="AW1348" s="14" t="s">
        <v>37</v>
      </c>
      <c r="AX1348" s="14" t="s">
        <v>75</v>
      </c>
      <c r="AY1348" s="246" t="s">
        <v>146</v>
      </c>
    </row>
    <row r="1349" s="13" customFormat="1">
      <c r="A1349" s="13"/>
      <c r="B1349" s="225"/>
      <c r="C1349" s="226"/>
      <c r="D1349" s="227" t="s">
        <v>157</v>
      </c>
      <c r="E1349" s="228" t="s">
        <v>19</v>
      </c>
      <c r="F1349" s="229" t="s">
        <v>1641</v>
      </c>
      <c r="G1349" s="226"/>
      <c r="H1349" s="228" t="s">
        <v>19</v>
      </c>
      <c r="I1349" s="230"/>
      <c r="J1349" s="226"/>
      <c r="K1349" s="226"/>
      <c r="L1349" s="231"/>
      <c r="M1349" s="232"/>
      <c r="N1349" s="233"/>
      <c r="O1349" s="233"/>
      <c r="P1349" s="233"/>
      <c r="Q1349" s="233"/>
      <c r="R1349" s="233"/>
      <c r="S1349" s="233"/>
      <c r="T1349" s="234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5" t="s">
        <v>157</v>
      </c>
      <c r="AU1349" s="235" t="s">
        <v>85</v>
      </c>
      <c r="AV1349" s="13" t="s">
        <v>83</v>
      </c>
      <c r="AW1349" s="13" t="s">
        <v>37</v>
      </c>
      <c r="AX1349" s="13" t="s">
        <v>75</v>
      </c>
      <c r="AY1349" s="235" t="s">
        <v>146</v>
      </c>
    </row>
    <row r="1350" s="14" customFormat="1">
      <c r="A1350" s="14"/>
      <c r="B1350" s="236"/>
      <c r="C1350" s="237"/>
      <c r="D1350" s="227" t="s">
        <v>157</v>
      </c>
      <c r="E1350" s="238" t="s">
        <v>19</v>
      </c>
      <c r="F1350" s="239" t="s">
        <v>1642</v>
      </c>
      <c r="G1350" s="237"/>
      <c r="H1350" s="240">
        <v>35</v>
      </c>
      <c r="I1350" s="241"/>
      <c r="J1350" s="237"/>
      <c r="K1350" s="237"/>
      <c r="L1350" s="242"/>
      <c r="M1350" s="243"/>
      <c r="N1350" s="244"/>
      <c r="O1350" s="244"/>
      <c r="P1350" s="244"/>
      <c r="Q1350" s="244"/>
      <c r="R1350" s="244"/>
      <c r="S1350" s="244"/>
      <c r="T1350" s="245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6" t="s">
        <v>157</v>
      </c>
      <c r="AU1350" s="246" t="s">
        <v>85</v>
      </c>
      <c r="AV1350" s="14" t="s">
        <v>85</v>
      </c>
      <c r="AW1350" s="14" t="s">
        <v>37</v>
      </c>
      <c r="AX1350" s="14" t="s">
        <v>75</v>
      </c>
      <c r="AY1350" s="246" t="s">
        <v>146</v>
      </c>
    </row>
    <row r="1351" s="15" customFormat="1">
      <c r="A1351" s="15"/>
      <c r="B1351" s="247"/>
      <c r="C1351" s="248"/>
      <c r="D1351" s="227" t="s">
        <v>157</v>
      </c>
      <c r="E1351" s="249" t="s">
        <v>19</v>
      </c>
      <c r="F1351" s="250" t="s">
        <v>162</v>
      </c>
      <c r="G1351" s="248"/>
      <c r="H1351" s="251">
        <v>37</v>
      </c>
      <c r="I1351" s="252"/>
      <c r="J1351" s="248"/>
      <c r="K1351" s="248"/>
      <c r="L1351" s="253"/>
      <c r="M1351" s="254"/>
      <c r="N1351" s="255"/>
      <c r="O1351" s="255"/>
      <c r="P1351" s="255"/>
      <c r="Q1351" s="255"/>
      <c r="R1351" s="255"/>
      <c r="S1351" s="255"/>
      <c r="T1351" s="256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57" t="s">
        <v>157</v>
      </c>
      <c r="AU1351" s="257" t="s">
        <v>85</v>
      </c>
      <c r="AV1351" s="15" t="s">
        <v>163</v>
      </c>
      <c r="AW1351" s="15" t="s">
        <v>37</v>
      </c>
      <c r="AX1351" s="15" t="s">
        <v>75</v>
      </c>
      <c r="AY1351" s="257" t="s">
        <v>146</v>
      </c>
    </row>
    <row r="1352" s="13" customFormat="1">
      <c r="A1352" s="13"/>
      <c r="B1352" s="225"/>
      <c r="C1352" s="226"/>
      <c r="D1352" s="227" t="s">
        <v>157</v>
      </c>
      <c r="E1352" s="228" t="s">
        <v>19</v>
      </c>
      <c r="F1352" s="229" t="s">
        <v>1555</v>
      </c>
      <c r="G1352" s="226"/>
      <c r="H1352" s="228" t="s">
        <v>19</v>
      </c>
      <c r="I1352" s="230"/>
      <c r="J1352" s="226"/>
      <c r="K1352" s="226"/>
      <c r="L1352" s="231"/>
      <c r="M1352" s="232"/>
      <c r="N1352" s="233"/>
      <c r="O1352" s="233"/>
      <c r="P1352" s="233"/>
      <c r="Q1352" s="233"/>
      <c r="R1352" s="233"/>
      <c r="S1352" s="233"/>
      <c r="T1352" s="234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5" t="s">
        <v>157</v>
      </c>
      <c r="AU1352" s="235" t="s">
        <v>85</v>
      </c>
      <c r="AV1352" s="13" t="s">
        <v>83</v>
      </c>
      <c r="AW1352" s="13" t="s">
        <v>37</v>
      </c>
      <c r="AX1352" s="13" t="s">
        <v>75</v>
      </c>
      <c r="AY1352" s="235" t="s">
        <v>146</v>
      </c>
    </row>
    <row r="1353" s="13" customFormat="1">
      <c r="A1353" s="13"/>
      <c r="B1353" s="225"/>
      <c r="C1353" s="226"/>
      <c r="D1353" s="227" t="s">
        <v>157</v>
      </c>
      <c r="E1353" s="228" t="s">
        <v>19</v>
      </c>
      <c r="F1353" s="229" t="s">
        <v>1640</v>
      </c>
      <c r="G1353" s="226"/>
      <c r="H1353" s="228" t="s">
        <v>19</v>
      </c>
      <c r="I1353" s="230"/>
      <c r="J1353" s="226"/>
      <c r="K1353" s="226"/>
      <c r="L1353" s="231"/>
      <c r="M1353" s="232"/>
      <c r="N1353" s="233"/>
      <c r="O1353" s="233"/>
      <c r="P1353" s="233"/>
      <c r="Q1353" s="233"/>
      <c r="R1353" s="233"/>
      <c r="S1353" s="233"/>
      <c r="T1353" s="234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5" t="s">
        <v>157</v>
      </c>
      <c r="AU1353" s="235" t="s">
        <v>85</v>
      </c>
      <c r="AV1353" s="13" t="s">
        <v>83</v>
      </c>
      <c r="AW1353" s="13" t="s">
        <v>37</v>
      </c>
      <c r="AX1353" s="13" t="s">
        <v>75</v>
      </c>
      <c r="AY1353" s="235" t="s">
        <v>146</v>
      </c>
    </row>
    <row r="1354" s="14" customFormat="1">
      <c r="A1354" s="14"/>
      <c r="B1354" s="236"/>
      <c r="C1354" s="237"/>
      <c r="D1354" s="227" t="s">
        <v>157</v>
      </c>
      <c r="E1354" s="238" t="s">
        <v>19</v>
      </c>
      <c r="F1354" s="239" t="s">
        <v>933</v>
      </c>
      <c r="G1354" s="237"/>
      <c r="H1354" s="240">
        <v>1</v>
      </c>
      <c r="I1354" s="241"/>
      <c r="J1354" s="237"/>
      <c r="K1354" s="237"/>
      <c r="L1354" s="242"/>
      <c r="M1354" s="243"/>
      <c r="N1354" s="244"/>
      <c r="O1354" s="244"/>
      <c r="P1354" s="244"/>
      <c r="Q1354" s="244"/>
      <c r="R1354" s="244"/>
      <c r="S1354" s="244"/>
      <c r="T1354" s="245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46" t="s">
        <v>157</v>
      </c>
      <c r="AU1354" s="246" t="s">
        <v>85</v>
      </c>
      <c r="AV1354" s="14" t="s">
        <v>85</v>
      </c>
      <c r="AW1354" s="14" t="s">
        <v>37</v>
      </c>
      <c r="AX1354" s="14" t="s">
        <v>75</v>
      </c>
      <c r="AY1354" s="246" t="s">
        <v>146</v>
      </c>
    </row>
    <row r="1355" s="13" customFormat="1">
      <c r="A1355" s="13"/>
      <c r="B1355" s="225"/>
      <c r="C1355" s="226"/>
      <c r="D1355" s="227" t="s">
        <v>157</v>
      </c>
      <c r="E1355" s="228" t="s">
        <v>19</v>
      </c>
      <c r="F1355" s="229" t="s">
        <v>1641</v>
      </c>
      <c r="G1355" s="226"/>
      <c r="H1355" s="228" t="s">
        <v>19</v>
      </c>
      <c r="I1355" s="230"/>
      <c r="J1355" s="226"/>
      <c r="K1355" s="226"/>
      <c r="L1355" s="231"/>
      <c r="M1355" s="232"/>
      <c r="N1355" s="233"/>
      <c r="O1355" s="233"/>
      <c r="P1355" s="233"/>
      <c r="Q1355" s="233"/>
      <c r="R1355" s="233"/>
      <c r="S1355" s="233"/>
      <c r="T1355" s="234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5" t="s">
        <v>157</v>
      </c>
      <c r="AU1355" s="235" t="s">
        <v>85</v>
      </c>
      <c r="AV1355" s="13" t="s">
        <v>83</v>
      </c>
      <c r="AW1355" s="13" t="s">
        <v>37</v>
      </c>
      <c r="AX1355" s="13" t="s">
        <v>75</v>
      </c>
      <c r="AY1355" s="235" t="s">
        <v>146</v>
      </c>
    </row>
    <row r="1356" s="14" customFormat="1">
      <c r="A1356" s="14"/>
      <c r="B1356" s="236"/>
      <c r="C1356" s="237"/>
      <c r="D1356" s="227" t="s">
        <v>157</v>
      </c>
      <c r="E1356" s="238" t="s">
        <v>19</v>
      </c>
      <c r="F1356" s="239" t="s">
        <v>1643</v>
      </c>
      <c r="G1356" s="237"/>
      <c r="H1356" s="240">
        <v>14</v>
      </c>
      <c r="I1356" s="241"/>
      <c r="J1356" s="237"/>
      <c r="K1356" s="237"/>
      <c r="L1356" s="242"/>
      <c r="M1356" s="243"/>
      <c r="N1356" s="244"/>
      <c r="O1356" s="244"/>
      <c r="P1356" s="244"/>
      <c r="Q1356" s="244"/>
      <c r="R1356" s="244"/>
      <c r="S1356" s="244"/>
      <c r="T1356" s="245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6" t="s">
        <v>157</v>
      </c>
      <c r="AU1356" s="246" t="s">
        <v>85</v>
      </c>
      <c r="AV1356" s="14" t="s">
        <v>85</v>
      </c>
      <c r="AW1356" s="14" t="s">
        <v>37</v>
      </c>
      <c r="AX1356" s="14" t="s">
        <v>75</v>
      </c>
      <c r="AY1356" s="246" t="s">
        <v>146</v>
      </c>
    </row>
    <row r="1357" s="15" customFormat="1">
      <c r="A1357" s="15"/>
      <c r="B1357" s="247"/>
      <c r="C1357" s="248"/>
      <c r="D1357" s="227" t="s">
        <v>157</v>
      </c>
      <c r="E1357" s="249" t="s">
        <v>19</v>
      </c>
      <c r="F1357" s="250" t="s">
        <v>162</v>
      </c>
      <c r="G1357" s="248"/>
      <c r="H1357" s="251">
        <v>15</v>
      </c>
      <c r="I1357" s="252"/>
      <c r="J1357" s="248"/>
      <c r="K1357" s="248"/>
      <c r="L1357" s="253"/>
      <c r="M1357" s="254"/>
      <c r="N1357" s="255"/>
      <c r="O1357" s="255"/>
      <c r="P1357" s="255"/>
      <c r="Q1357" s="255"/>
      <c r="R1357" s="255"/>
      <c r="S1357" s="255"/>
      <c r="T1357" s="256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57" t="s">
        <v>157</v>
      </c>
      <c r="AU1357" s="257" t="s">
        <v>85</v>
      </c>
      <c r="AV1357" s="15" t="s">
        <v>163</v>
      </c>
      <c r="AW1357" s="15" t="s">
        <v>37</v>
      </c>
      <c r="AX1357" s="15" t="s">
        <v>75</v>
      </c>
      <c r="AY1357" s="257" t="s">
        <v>146</v>
      </c>
    </row>
    <row r="1358" s="16" customFormat="1">
      <c r="A1358" s="16"/>
      <c r="B1358" s="258"/>
      <c r="C1358" s="259"/>
      <c r="D1358" s="227" t="s">
        <v>157</v>
      </c>
      <c r="E1358" s="260" t="s">
        <v>19</v>
      </c>
      <c r="F1358" s="261" t="s">
        <v>167</v>
      </c>
      <c r="G1358" s="259"/>
      <c r="H1358" s="262">
        <v>52</v>
      </c>
      <c r="I1358" s="263"/>
      <c r="J1358" s="259"/>
      <c r="K1358" s="259"/>
      <c r="L1358" s="264"/>
      <c r="M1358" s="265"/>
      <c r="N1358" s="266"/>
      <c r="O1358" s="266"/>
      <c r="P1358" s="266"/>
      <c r="Q1358" s="266"/>
      <c r="R1358" s="266"/>
      <c r="S1358" s="266"/>
      <c r="T1358" s="267"/>
      <c r="U1358" s="16"/>
      <c r="V1358" s="16"/>
      <c r="W1358" s="16"/>
      <c r="X1358" s="16"/>
      <c r="Y1358" s="16"/>
      <c r="Z1358" s="16"/>
      <c r="AA1358" s="16"/>
      <c r="AB1358" s="16"/>
      <c r="AC1358" s="16"/>
      <c r="AD1358" s="16"/>
      <c r="AE1358" s="16"/>
      <c r="AT1358" s="268" t="s">
        <v>157</v>
      </c>
      <c r="AU1358" s="268" t="s">
        <v>85</v>
      </c>
      <c r="AV1358" s="16" t="s">
        <v>153</v>
      </c>
      <c r="AW1358" s="16" t="s">
        <v>37</v>
      </c>
      <c r="AX1358" s="16" t="s">
        <v>83</v>
      </c>
      <c r="AY1358" s="268" t="s">
        <v>146</v>
      </c>
    </row>
    <row r="1359" s="2" customFormat="1" ht="16.5" customHeight="1">
      <c r="A1359" s="41"/>
      <c r="B1359" s="42"/>
      <c r="C1359" s="269" t="s">
        <v>1644</v>
      </c>
      <c r="D1359" s="269" t="s">
        <v>224</v>
      </c>
      <c r="E1359" s="270" t="s">
        <v>1645</v>
      </c>
      <c r="F1359" s="271" t="s">
        <v>1646</v>
      </c>
      <c r="G1359" s="272" t="s">
        <v>318</v>
      </c>
      <c r="H1359" s="273">
        <v>3.6000000000000001</v>
      </c>
      <c r="I1359" s="274"/>
      <c r="J1359" s="275">
        <f>ROUND(I1359*H1359,2)</f>
        <v>0</v>
      </c>
      <c r="K1359" s="271" t="s">
        <v>152</v>
      </c>
      <c r="L1359" s="276"/>
      <c r="M1359" s="277" t="s">
        <v>19</v>
      </c>
      <c r="N1359" s="278" t="s">
        <v>46</v>
      </c>
      <c r="O1359" s="87"/>
      <c r="P1359" s="216">
        <f>O1359*H1359</f>
        <v>0</v>
      </c>
      <c r="Q1359" s="216">
        <v>0.0011999999999999999</v>
      </c>
      <c r="R1359" s="216">
        <f>Q1359*H1359</f>
        <v>0.0043200000000000001</v>
      </c>
      <c r="S1359" s="216">
        <v>0</v>
      </c>
      <c r="T1359" s="217">
        <f>S1359*H1359</f>
        <v>0</v>
      </c>
      <c r="U1359" s="41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R1359" s="218" t="s">
        <v>396</v>
      </c>
      <c r="AT1359" s="218" t="s">
        <v>224</v>
      </c>
      <c r="AU1359" s="218" t="s">
        <v>85</v>
      </c>
      <c r="AY1359" s="20" t="s">
        <v>146</v>
      </c>
      <c r="BE1359" s="219">
        <f>IF(N1359="základní",J1359,0)</f>
        <v>0</v>
      </c>
      <c r="BF1359" s="219">
        <f>IF(N1359="snížená",J1359,0)</f>
        <v>0</v>
      </c>
      <c r="BG1359" s="219">
        <f>IF(N1359="zákl. přenesená",J1359,0)</f>
        <v>0</v>
      </c>
      <c r="BH1359" s="219">
        <f>IF(N1359="sníž. přenesená",J1359,0)</f>
        <v>0</v>
      </c>
      <c r="BI1359" s="219">
        <f>IF(N1359="nulová",J1359,0)</f>
        <v>0</v>
      </c>
      <c r="BJ1359" s="20" t="s">
        <v>83</v>
      </c>
      <c r="BK1359" s="219">
        <f>ROUND(I1359*H1359,2)</f>
        <v>0</v>
      </c>
      <c r="BL1359" s="20" t="s">
        <v>266</v>
      </c>
      <c r="BM1359" s="218" t="s">
        <v>1647</v>
      </c>
    </row>
    <row r="1360" s="13" customFormat="1">
      <c r="A1360" s="13"/>
      <c r="B1360" s="225"/>
      <c r="C1360" s="226"/>
      <c r="D1360" s="227" t="s">
        <v>157</v>
      </c>
      <c r="E1360" s="228" t="s">
        <v>19</v>
      </c>
      <c r="F1360" s="229" t="s">
        <v>1553</v>
      </c>
      <c r="G1360" s="226"/>
      <c r="H1360" s="228" t="s">
        <v>19</v>
      </c>
      <c r="I1360" s="230"/>
      <c r="J1360" s="226"/>
      <c r="K1360" s="226"/>
      <c r="L1360" s="231"/>
      <c r="M1360" s="232"/>
      <c r="N1360" s="233"/>
      <c r="O1360" s="233"/>
      <c r="P1360" s="233"/>
      <c r="Q1360" s="233"/>
      <c r="R1360" s="233"/>
      <c r="S1360" s="233"/>
      <c r="T1360" s="234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5" t="s">
        <v>157</v>
      </c>
      <c r="AU1360" s="235" t="s">
        <v>85</v>
      </c>
      <c r="AV1360" s="13" t="s">
        <v>83</v>
      </c>
      <c r="AW1360" s="13" t="s">
        <v>37</v>
      </c>
      <c r="AX1360" s="13" t="s">
        <v>75</v>
      </c>
      <c r="AY1360" s="235" t="s">
        <v>146</v>
      </c>
    </row>
    <row r="1361" s="14" customFormat="1">
      <c r="A1361" s="14"/>
      <c r="B1361" s="236"/>
      <c r="C1361" s="237"/>
      <c r="D1361" s="227" t="s">
        <v>157</v>
      </c>
      <c r="E1361" s="238" t="s">
        <v>19</v>
      </c>
      <c r="F1361" s="239" t="s">
        <v>793</v>
      </c>
      <c r="G1361" s="237"/>
      <c r="H1361" s="240">
        <v>2</v>
      </c>
      <c r="I1361" s="241"/>
      <c r="J1361" s="237"/>
      <c r="K1361" s="237"/>
      <c r="L1361" s="242"/>
      <c r="M1361" s="243"/>
      <c r="N1361" s="244"/>
      <c r="O1361" s="244"/>
      <c r="P1361" s="244"/>
      <c r="Q1361" s="244"/>
      <c r="R1361" s="244"/>
      <c r="S1361" s="244"/>
      <c r="T1361" s="245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46" t="s">
        <v>157</v>
      </c>
      <c r="AU1361" s="246" t="s">
        <v>85</v>
      </c>
      <c r="AV1361" s="14" t="s">
        <v>85</v>
      </c>
      <c r="AW1361" s="14" t="s">
        <v>37</v>
      </c>
      <c r="AX1361" s="14" t="s">
        <v>75</v>
      </c>
      <c r="AY1361" s="246" t="s">
        <v>146</v>
      </c>
    </row>
    <row r="1362" s="15" customFormat="1">
      <c r="A1362" s="15"/>
      <c r="B1362" s="247"/>
      <c r="C1362" s="248"/>
      <c r="D1362" s="227" t="s">
        <v>157</v>
      </c>
      <c r="E1362" s="249" t="s">
        <v>19</v>
      </c>
      <c r="F1362" s="250" t="s">
        <v>162</v>
      </c>
      <c r="G1362" s="248"/>
      <c r="H1362" s="251">
        <v>2</v>
      </c>
      <c r="I1362" s="252"/>
      <c r="J1362" s="248"/>
      <c r="K1362" s="248"/>
      <c r="L1362" s="253"/>
      <c r="M1362" s="254"/>
      <c r="N1362" s="255"/>
      <c r="O1362" s="255"/>
      <c r="P1362" s="255"/>
      <c r="Q1362" s="255"/>
      <c r="R1362" s="255"/>
      <c r="S1362" s="255"/>
      <c r="T1362" s="256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57" t="s">
        <v>157</v>
      </c>
      <c r="AU1362" s="257" t="s">
        <v>85</v>
      </c>
      <c r="AV1362" s="15" t="s">
        <v>163</v>
      </c>
      <c r="AW1362" s="15" t="s">
        <v>37</v>
      </c>
      <c r="AX1362" s="15" t="s">
        <v>75</v>
      </c>
      <c r="AY1362" s="257" t="s">
        <v>146</v>
      </c>
    </row>
    <row r="1363" s="13" customFormat="1">
      <c r="A1363" s="13"/>
      <c r="B1363" s="225"/>
      <c r="C1363" s="226"/>
      <c r="D1363" s="227" t="s">
        <v>157</v>
      </c>
      <c r="E1363" s="228" t="s">
        <v>19</v>
      </c>
      <c r="F1363" s="229" t="s">
        <v>1555</v>
      </c>
      <c r="G1363" s="226"/>
      <c r="H1363" s="228" t="s">
        <v>19</v>
      </c>
      <c r="I1363" s="230"/>
      <c r="J1363" s="226"/>
      <c r="K1363" s="226"/>
      <c r="L1363" s="231"/>
      <c r="M1363" s="232"/>
      <c r="N1363" s="233"/>
      <c r="O1363" s="233"/>
      <c r="P1363" s="233"/>
      <c r="Q1363" s="233"/>
      <c r="R1363" s="233"/>
      <c r="S1363" s="233"/>
      <c r="T1363" s="234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5" t="s">
        <v>157</v>
      </c>
      <c r="AU1363" s="235" t="s">
        <v>85</v>
      </c>
      <c r="AV1363" s="13" t="s">
        <v>83</v>
      </c>
      <c r="AW1363" s="13" t="s">
        <v>37</v>
      </c>
      <c r="AX1363" s="13" t="s">
        <v>75</v>
      </c>
      <c r="AY1363" s="235" t="s">
        <v>146</v>
      </c>
    </row>
    <row r="1364" s="13" customFormat="1">
      <c r="A1364" s="13"/>
      <c r="B1364" s="225"/>
      <c r="C1364" s="226"/>
      <c r="D1364" s="227" t="s">
        <v>157</v>
      </c>
      <c r="E1364" s="228" t="s">
        <v>19</v>
      </c>
      <c r="F1364" s="229" t="s">
        <v>1640</v>
      </c>
      <c r="G1364" s="226"/>
      <c r="H1364" s="228" t="s">
        <v>19</v>
      </c>
      <c r="I1364" s="230"/>
      <c r="J1364" s="226"/>
      <c r="K1364" s="226"/>
      <c r="L1364" s="231"/>
      <c r="M1364" s="232"/>
      <c r="N1364" s="233"/>
      <c r="O1364" s="233"/>
      <c r="P1364" s="233"/>
      <c r="Q1364" s="233"/>
      <c r="R1364" s="233"/>
      <c r="S1364" s="233"/>
      <c r="T1364" s="234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5" t="s">
        <v>157</v>
      </c>
      <c r="AU1364" s="235" t="s">
        <v>85</v>
      </c>
      <c r="AV1364" s="13" t="s">
        <v>83</v>
      </c>
      <c r="AW1364" s="13" t="s">
        <v>37</v>
      </c>
      <c r="AX1364" s="13" t="s">
        <v>75</v>
      </c>
      <c r="AY1364" s="235" t="s">
        <v>146</v>
      </c>
    </row>
    <row r="1365" s="14" customFormat="1">
      <c r="A1365" s="14"/>
      <c r="B1365" s="236"/>
      <c r="C1365" s="237"/>
      <c r="D1365" s="227" t="s">
        <v>157</v>
      </c>
      <c r="E1365" s="238" t="s">
        <v>19</v>
      </c>
      <c r="F1365" s="239" t="s">
        <v>933</v>
      </c>
      <c r="G1365" s="237"/>
      <c r="H1365" s="240">
        <v>1</v>
      </c>
      <c r="I1365" s="241"/>
      <c r="J1365" s="237"/>
      <c r="K1365" s="237"/>
      <c r="L1365" s="242"/>
      <c r="M1365" s="243"/>
      <c r="N1365" s="244"/>
      <c r="O1365" s="244"/>
      <c r="P1365" s="244"/>
      <c r="Q1365" s="244"/>
      <c r="R1365" s="244"/>
      <c r="S1365" s="244"/>
      <c r="T1365" s="245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6" t="s">
        <v>157</v>
      </c>
      <c r="AU1365" s="246" t="s">
        <v>85</v>
      </c>
      <c r="AV1365" s="14" t="s">
        <v>85</v>
      </c>
      <c r="AW1365" s="14" t="s">
        <v>37</v>
      </c>
      <c r="AX1365" s="14" t="s">
        <v>75</v>
      </c>
      <c r="AY1365" s="246" t="s">
        <v>146</v>
      </c>
    </row>
    <row r="1366" s="15" customFormat="1">
      <c r="A1366" s="15"/>
      <c r="B1366" s="247"/>
      <c r="C1366" s="248"/>
      <c r="D1366" s="227" t="s">
        <v>157</v>
      </c>
      <c r="E1366" s="249" t="s">
        <v>19</v>
      </c>
      <c r="F1366" s="250" t="s">
        <v>162</v>
      </c>
      <c r="G1366" s="248"/>
      <c r="H1366" s="251">
        <v>1</v>
      </c>
      <c r="I1366" s="252"/>
      <c r="J1366" s="248"/>
      <c r="K1366" s="248"/>
      <c r="L1366" s="253"/>
      <c r="M1366" s="254"/>
      <c r="N1366" s="255"/>
      <c r="O1366" s="255"/>
      <c r="P1366" s="255"/>
      <c r="Q1366" s="255"/>
      <c r="R1366" s="255"/>
      <c r="S1366" s="255"/>
      <c r="T1366" s="256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57" t="s">
        <v>157</v>
      </c>
      <c r="AU1366" s="257" t="s">
        <v>85</v>
      </c>
      <c r="AV1366" s="15" t="s">
        <v>163</v>
      </c>
      <c r="AW1366" s="15" t="s">
        <v>37</v>
      </c>
      <c r="AX1366" s="15" t="s">
        <v>75</v>
      </c>
      <c r="AY1366" s="257" t="s">
        <v>146</v>
      </c>
    </row>
    <row r="1367" s="16" customFormat="1">
      <c r="A1367" s="16"/>
      <c r="B1367" s="258"/>
      <c r="C1367" s="259"/>
      <c r="D1367" s="227" t="s">
        <v>157</v>
      </c>
      <c r="E1367" s="260" t="s">
        <v>19</v>
      </c>
      <c r="F1367" s="261" t="s">
        <v>167</v>
      </c>
      <c r="G1367" s="259"/>
      <c r="H1367" s="262">
        <v>3</v>
      </c>
      <c r="I1367" s="263"/>
      <c r="J1367" s="259"/>
      <c r="K1367" s="259"/>
      <c r="L1367" s="264"/>
      <c r="M1367" s="265"/>
      <c r="N1367" s="266"/>
      <c r="O1367" s="266"/>
      <c r="P1367" s="266"/>
      <c r="Q1367" s="266"/>
      <c r="R1367" s="266"/>
      <c r="S1367" s="266"/>
      <c r="T1367" s="267"/>
      <c r="U1367" s="16"/>
      <c r="V1367" s="16"/>
      <c r="W1367" s="16"/>
      <c r="X1367" s="16"/>
      <c r="Y1367" s="16"/>
      <c r="Z1367" s="16"/>
      <c r="AA1367" s="16"/>
      <c r="AB1367" s="16"/>
      <c r="AC1367" s="16"/>
      <c r="AD1367" s="16"/>
      <c r="AE1367" s="16"/>
      <c r="AT1367" s="268" t="s">
        <v>157</v>
      </c>
      <c r="AU1367" s="268" t="s">
        <v>85</v>
      </c>
      <c r="AV1367" s="16" t="s">
        <v>153</v>
      </c>
      <c r="AW1367" s="16" t="s">
        <v>37</v>
      </c>
      <c r="AX1367" s="16" t="s">
        <v>75</v>
      </c>
      <c r="AY1367" s="268" t="s">
        <v>146</v>
      </c>
    </row>
    <row r="1368" s="14" customFormat="1">
      <c r="A1368" s="14"/>
      <c r="B1368" s="236"/>
      <c r="C1368" s="237"/>
      <c r="D1368" s="227" t="s">
        <v>157</v>
      </c>
      <c r="E1368" s="238" t="s">
        <v>19</v>
      </c>
      <c r="F1368" s="239" t="s">
        <v>1648</v>
      </c>
      <c r="G1368" s="237"/>
      <c r="H1368" s="240">
        <v>3.6000000000000001</v>
      </c>
      <c r="I1368" s="241"/>
      <c r="J1368" s="237"/>
      <c r="K1368" s="237"/>
      <c r="L1368" s="242"/>
      <c r="M1368" s="243"/>
      <c r="N1368" s="244"/>
      <c r="O1368" s="244"/>
      <c r="P1368" s="244"/>
      <c r="Q1368" s="244"/>
      <c r="R1368" s="244"/>
      <c r="S1368" s="244"/>
      <c r="T1368" s="245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6" t="s">
        <v>157</v>
      </c>
      <c r="AU1368" s="246" t="s">
        <v>85</v>
      </c>
      <c r="AV1368" s="14" t="s">
        <v>85</v>
      </c>
      <c r="AW1368" s="14" t="s">
        <v>37</v>
      </c>
      <c r="AX1368" s="14" t="s">
        <v>83</v>
      </c>
      <c r="AY1368" s="246" t="s">
        <v>146</v>
      </c>
    </row>
    <row r="1369" s="2" customFormat="1" ht="16.5" customHeight="1">
      <c r="A1369" s="41"/>
      <c r="B1369" s="42"/>
      <c r="C1369" s="269" t="s">
        <v>1649</v>
      </c>
      <c r="D1369" s="269" t="s">
        <v>224</v>
      </c>
      <c r="E1369" s="270" t="s">
        <v>1650</v>
      </c>
      <c r="F1369" s="271" t="s">
        <v>1651</v>
      </c>
      <c r="G1369" s="272" t="s">
        <v>318</v>
      </c>
      <c r="H1369" s="273">
        <v>49.200000000000003</v>
      </c>
      <c r="I1369" s="274"/>
      <c r="J1369" s="275">
        <f>ROUND(I1369*H1369,2)</f>
        <v>0</v>
      </c>
      <c r="K1369" s="271" t="s">
        <v>152</v>
      </c>
      <c r="L1369" s="276"/>
      <c r="M1369" s="277" t="s">
        <v>19</v>
      </c>
      <c r="N1369" s="278" t="s">
        <v>46</v>
      </c>
      <c r="O1369" s="87"/>
      <c r="P1369" s="216">
        <f>O1369*H1369</f>
        <v>0</v>
      </c>
      <c r="Q1369" s="216">
        <v>0.0015</v>
      </c>
      <c r="R1369" s="216">
        <f>Q1369*H1369</f>
        <v>0.073800000000000004</v>
      </c>
      <c r="S1369" s="216">
        <v>0</v>
      </c>
      <c r="T1369" s="217">
        <f>S1369*H1369</f>
        <v>0</v>
      </c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R1369" s="218" t="s">
        <v>396</v>
      </c>
      <c r="AT1369" s="218" t="s">
        <v>224</v>
      </c>
      <c r="AU1369" s="218" t="s">
        <v>85</v>
      </c>
      <c r="AY1369" s="20" t="s">
        <v>146</v>
      </c>
      <c r="BE1369" s="219">
        <f>IF(N1369="základní",J1369,0)</f>
        <v>0</v>
      </c>
      <c r="BF1369" s="219">
        <f>IF(N1369="snížená",J1369,0)</f>
        <v>0</v>
      </c>
      <c r="BG1369" s="219">
        <f>IF(N1369="zákl. přenesená",J1369,0)</f>
        <v>0</v>
      </c>
      <c r="BH1369" s="219">
        <f>IF(N1369="sníž. přenesená",J1369,0)</f>
        <v>0</v>
      </c>
      <c r="BI1369" s="219">
        <f>IF(N1369="nulová",J1369,0)</f>
        <v>0</v>
      </c>
      <c r="BJ1369" s="20" t="s">
        <v>83</v>
      </c>
      <c r="BK1369" s="219">
        <f>ROUND(I1369*H1369,2)</f>
        <v>0</v>
      </c>
      <c r="BL1369" s="20" t="s">
        <v>266</v>
      </c>
      <c r="BM1369" s="218" t="s">
        <v>1652</v>
      </c>
    </row>
    <row r="1370" s="13" customFormat="1">
      <c r="A1370" s="13"/>
      <c r="B1370" s="225"/>
      <c r="C1370" s="226"/>
      <c r="D1370" s="227" t="s">
        <v>157</v>
      </c>
      <c r="E1370" s="228" t="s">
        <v>19</v>
      </c>
      <c r="F1370" s="229" t="s">
        <v>1553</v>
      </c>
      <c r="G1370" s="226"/>
      <c r="H1370" s="228" t="s">
        <v>19</v>
      </c>
      <c r="I1370" s="230"/>
      <c r="J1370" s="226"/>
      <c r="K1370" s="226"/>
      <c r="L1370" s="231"/>
      <c r="M1370" s="232"/>
      <c r="N1370" s="233"/>
      <c r="O1370" s="233"/>
      <c r="P1370" s="233"/>
      <c r="Q1370" s="233"/>
      <c r="R1370" s="233"/>
      <c r="S1370" s="233"/>
      <c r="T1370" s="234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5" t="s">
        <v>157</v>
      </c>
      <c r="AU1370" s="235" t="s">
        <v>85</v>
      </c>
      <c r="AV1370" s="13" t="s">
        <v>83</v>
      </c>
      <c r="AW1370" s="13" t="s">
        <v>37</v>
      </c>
      <c r="AX1370" s="13" t="s">
        <v>75</v>
      </c>
      <c r="AY1370" s="235" t="s">
        <v>146</v>
      </c>
    </row>
    <row r="1371" s="14" customFormat="1">
      <c r="A1371" s="14"/>
      <c r="B1371" s="236"/>
      <c r="C1371" s="237"/>
      <c r="D1371" s="227" t="s">
        <v>157</v>
      </c>
      <c r="E1371" s="238" t="s">
        <v>19</v>
      </c>
      <c r="F1371" s="239" t="s">
        <v>1653</v>
      </c>
      <c r="G1371" s="237"/>
      <c r="H1371" s="240">
        <v>6</v>
      </c>
      <c r="I1371" s="241"/>
      <c r="J1371" s="237"/>
      <c r="K1371" s="237"/>
      <c r="L1371" s="242"/>
      <c r="M1371" s="243"/>
      <c r="N1371" s="244"/>
      <c r="O1371" s="244"/>
      <c r="P1371" s="244"/>
      <c r="Q1371" s="244"/>
      <c r="R1371" s="244"/>
      <c r="S1371" s="244"/>
      <c r="T1371" s="245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6" t="s">
        <v>157</v>
      </c>
      <c r="AU1371" s="246" t="s">
        <v>85</v>
      </c>
      <c r="AV1371" s="14" t="s">
        <v>85</v>
      </c>
      <c r="AW1371" s="14" t="s">
        <v>37</v>
      </c>
      <c r="AX1371" s="14" t="s">
        <v>75</v>
      </c>
      <c r="AY1371" s="246" t="s">
        <v>146</v>
      </c>
    </row>
    <row r="1372" s="15" customFormat="1">
      <c r="A1372" s="15"/>
      <c r="B1372" s="247"/>
      <c r="C1372" s="248"/>
      <c r="D1372" s="227" t="s">
        <v>157</v>
      </c>
      <c r="E1372" s="249" t="s">
        <v>19</v>
      </c>
      <c r="F1372" s="250" t="s">
        <v>162</v>
      </c>
      <c r="G1372" s="248"/>
      <c r="H1372" s="251">
        <v>6</v>
      </c>
      <c r="I1372" s="252"/>
      <c r="J1372" s="248"/>
      <c r="K1372" s="248"/>
      <c r="L1372" s="253"/>
      <c r="M1372" s="254"/>
      <c r="N1372" s="255"/>
      <c r="O1372" s="255"/>
      <c r="P1372" s="255"/>
      <c r="Q1372" s="255"/>
      <c r="R1372" s="255"/>
      <c r="S1372" s="255"/>
      <c r="T1372" s="256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57" t="s">
        <v>157</v>
      </c>
      <c r="AU1372" s="257" t="s">
        <v>85</v>
      </c>
      <c r="AV1372" s="15" t="s">
        <v>163</v>
      </c>
      <c r="AW1372" s="15" t="s">
        <v>37</v>
      </c>
      <c r="AX1372" s="15" t="s">
        <v>75</v>
      </c>
      <c r="AY1372" s="257" t="s">
        <v>146</v>
      </c>
    </row>
    <row r="1373" s="13" customFormat="1">
      <c r="A1373" s="13"/>
      <c r="B1373" s="225"/>
      <c r="C1373" s="226"/>
      <c r="D1373" s="227" t="s">
        <v>157</v>
      </c>
      <c r="E1373" s="228" t="s">
        <v>19</v>
      </c>
      <c r="F1373" s="229" t="s">
        <v>1555</v>
      </c>
      <c r="G1373" s="226"/>
      <c r="H1373" s="228" t="s">
        <v>19</v>
      </c>
      <c r="I1373" s="230"/>
      <c r="J1373" s="226"/>
      <c r="K1373" s="226"/>
      <c r="L1373" s="231"/>
      <c r="M1373" s="232"/>
      <c r="N1373" s="233"/>
      <c r="O1373" s="233"/>
      <c r="P1373" s="233"/>
      <c r="Q1373" s="233"/>
      <c r="R1373" s="233"/>
      <c r="S1373" s="233"/>
      <c r="T1373" s="234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5" t="s">
        <v>157</v>
      </c>
      <c r="AU1373" s="235" t="s">
        <v>85</v>
      </c>
      <c r="AV1373" s="13" t="s">
        <v>83</v>
      </c>
      <c r="AW1373" s="13" t="s">
        <v>37</v>
      </c>
      <c r="AX1373" s="13" t="s">
        <v>75</v>
      </c>
      <c r="AY1373" s="235" t="s">
        <v>146</v>
      </c>
    </row>
    <row r="1374" s="13" customFormat="1">
      <c r="A1374" s="13"/>
      <c r="B1374" s="225"/>
      <c r="C1374" s="226"/>
      <c r="D1374" s="227" t="s">
        <v>157</v>
      </c>
      <c r="E1374" s="228" t="s">
        <v>19</v>
      </c>
      <c r="F1374" s="229" t="s">
        <v>1641</v>
      </c>
      <c r="G1374" s="226"/>
      <c r="H1374" s="228" t="s">
        <v>19</v>
      </c>
      <c r="I1374" s="230"/>
      <c r="J1374" s="226"/>
      <c r="K1374" s="226"/>
      <c r="L1374" s="231"/>
      <c r="M1374" s="232"/>
      <c r="N1374" s="233"/>
      <c r="O1374" s="233"/>
      <c r="P1374" s="233"/>
      <c r="Q1374" s="233"/>
      <c r="R1374" s="233"/>
      <c r="S1374" s="233"/>
      <c r="T1374" s="234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5" t="s">
        <v>157</v>
      </c>
      <c r="AU1374" s="235" t="s">
        <v>85</v>
      </c>
      <c r="AV1374" s="13" t="s">
        <v>83</v>
      </c>
      <c r="AW1374" s="13" t="s">
        <v>37</v>
      </c>
      <c r="AX1374" s="13" t="s">
        <v>75</v>
      </c>
      <c r="AY1374" s="235" t="s">
        <v>146</v>
      </c>
    </row>
    <row r="1375" s="14" customFormat="1">
      <c r="A1375" s="14"/>
      <c r="B1375" s="236"/>
      <c r="C1375" s="237"/>
      <c r="D1375" s="227" t="s">
        <v>157</v>
      </c>
      <c r="E1375" s="238" t="s">
        <v>19</v>
      </c>
      <c r="F1375" s="239" t="s">
        <v>1642</v>
      </c>
      <c r="G1375" s="237"/>
      <c r="H1375" s="240">
        <v>35</v>
      </c>
      <c r="I1375" s="241"/>
      <c r="J1375" s="237"/>
      <c r="K1375" s="237"/>
      <c r="L1375" s="242"/>
      <c r="M1375" s="243"/>
      <c r="N1375" s="244"/>
      <c r="O1375" s="244"/>
      <c r="P1375" s="244"/>
      <c r="Q1375" s="244"/>
      <c r="R1375" s="244"/>
      <c r="S1375" s="244"/>
      <c r="T1375" s="245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46" t="s">
        <v>157</v>
      </c>
      <c r="AU1375" s="246" t="s">
        <v>85</v>
      </c>
      <c r="AV1375" s="14" t="s">
        <v>85</v>
      </c>
      <c r="AW1375" s="14" t="s">
        <v>37</v>
      </c>
      <c r="AX1375" s="14" t="s">
        <v>75</v>
      </c>
      <c r="AY1375" s="246" t="s">
        <v>146</v>
      </c>
    </row>
    <row r="1376" s="15" customFormat="1">
      <c r="A1376" s="15"/>
      <c r="B1376" s="247"/>
      <c r="C1376" s="248"/>
      <c r="D1376" s="227" t="s">
        <v>157</v>
      </c>
      <c r="E1376" s="249" t="s">
        <v>19</v>
      </c>
      <c r="F1376" s="250" t="s">
        <v>162</v>
      </c>
      <c r="G1376" s="248"/>
      <c r="H1376" s="251">
        <v>35</v>
      </c>
      <c r="I1376" s="252"/>
      <c r="J1376" s="248"/>
      <c r="K1376" s="248"/>
      <c r="L1376" s="253"/>
      <c r="M1376" s="254"/>
      <c r="N1376" s="255"/>
      <c r="O1376" s="255"/>
      <c r="P1376" s="255"/>
      <c r="Q1376" s="255"/>
      <c r="R1376" s="255"/>
      <c r="S1376" s="255"/>
      <c r="T1376" s="256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57" t="s">
        <v>157</v>
      </c>
      <c r="AU1376" s="257" t="s">
        <v>85</v>
      </c>
      <c r="AV1376" s="15" t="s">
        <v>163</v>
      </c>
      <c r="AW1376" s="15" t="s">
        <v>37</v>
      </c>
      <c r="AX1376" s="15" t="s">
        <v>75</v>
      </c>
      <c r="AY1376" s="257" t="s">
        <v>146</v>
      </c>
    </row>
    <row r="1377" s="16" customFormat="1">
      <c r="A1377" s="16"/>
      <c r="B1377" s="258"/>
      <c r="C1377" s="259"/>
      <c r="D1377" s="227" t="s">
        <v>157</v>
      </c>
      <c r="E1377" s="260" t="s">
        <v>19</v>
      </c>
      <c r="F1377" s="261" t="s">
        <v>167</v>
      </c>
      <c r="G1377" s="259"/>
      <c r="H1377" s="262">
        <v>41</v>
      </c>
      <c r="I1377" s="263"/>
      <c r="J1377" s="259"/>
      <c r="K1377" s="259"/>
      <c r="L1377" s="264"/>
      <c r="M1377" s="265"/>
      <c r="N1377" s="266"/>
      <c r="O1377" s="266"/>
      <c r="P1377" s="266"/>
      <c r="Q1377" s="266"/>
      <c r="R1377" s="266"/>
      <c r="S1377" s="266"/>
      <c r="T1377" s="267"/>
      <c r="U1377" s="16"/>
      <c r="V1377" s="16"/>
      <c r="W1377" s="16"/>
      <c r="X1377" s="16"/>
      <c r="Y1377" s="16"/>
      <c r="Z1377" s="16"/>
      <c r="AA1377" s="16"/>
      <c r="AB1377" s="16"/>
      <c r="AC1377" s="16"/>
      <c r="AD1377" s="16"/>
      <c r="AE1377" s="16"/>
      <c r="AT1377" s="268" t="s">
        <v>157</v>
      </c>
      <c r="AU1377" s="268" t="s">
        <v>85</v>
      </c>
      <c r="AV1377" s="16" t="s">
        <v>153</v>
      </c>
      <c r="AW1377" s="16" t="s">
        <v>37</v>
      </c>
      <c r="AX1377" s="16" t="s">
        <v>75</v>
      </c>
      <c r="AY1377" s="268" t="s">
        <v>146</v>
      </c>
    </row>
    <row r="1378" s="14" customFormat="1">
      <c r="A1378" s="14"/>
      <c r="B1378" s="236"/>
      <c r="C1378" s="237"/>
      <c r="D1378" s="227" t="s">
        <v>157</v>
      </c>
      <c r="E1378" s="238" t="s">
        <v>19</v>
      </c>
      <c r="F1378" s="239" t="s">
        <v>1654</v>
      </c>
      <c r="G1378" s="237"/>
      <c r="H1378" s="240">
        <v>49.200000000000003</v>
      </c>
      <c r="I1378" s="241"/>
      <c r="J1378" s="237"/>
      <c r="K1378" s="237"/>
      <c r="L1378" s="242"/>
      <c r="M1378" s="243"/>
      <c r="N1378" s="244"/>
      <c r="O1378" s="244"/>
      <c r="P1378" s="244"/>
      <c r="Q1378" s="244"/>
      <c r="R1378" s="244"/>
      <c r="S1378" s="244"/>
      <c r="T1378" s="245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46" t="s">
        <v>157</v>
      </c>
      <c r="AU1378" s="246" t="s">
        <v>85</v>
      </c>
      <c r="AV1378" s="14" t="s">
        <v>85</v>
      </c>
      <c r="AW1378" s="14" t="s">
        <v>37</v>
      </c>
      <c r="AX1378" s="14" t="s">
        <v>83</v>
      </c>
      <c r="AY1378" s="246" t="s">
        <v>146</v>
      </c>
    </row>
    <row r="1379" s="2" customFormat="1" ht="24.15" customHeight="1">
      <c r="A1379" s="41"/>
      <c r="B1379" s="42"/>
      <c r="C1379" s="207" t="s">
        <v>1655</v>
      </c>
      <c r="D1379" s="207" t="s">
        <v>148</v>
      </c>
      <c r="E1379" s="208" t="s">
        <v>1656</v>
      </c>
      <c r="F1379" s="209" t="s">
        <v>1657</v>
      </c>
      <c r="G1379" s="210" t="s">
        <v>318</v>
      </c>
      <c r="H1379" s="211">
        <v>17</v>
      </c>
      <c r="I1379" s="212"/>
      <c r="J1379" s="213">
        <f>ROUND(I1379*H1379,2)</f>
        <v>0</v>
      </c>
      <c r="K1379" s="209" t="s">
        <v>152</v>
      </c>
      <c r="L1379" s="47"/>
      <c r="M1379" s="214" t="s">
        <v>19</v>
      </c>
      <c r="N1379" s="215" t="s">
        <v>46</v>
      </c>
      <c r="O1379" s="87"/>
      <c r="P1379" s="216">
        <f>O1379*H1379</f>
        <v>0</v>
      </c>
      <c r="Q1379" s="216">
        <v>0</v>
      </c>
      <c r="R1379" s="216">
        <f>Q1379*H1379</f>
        <v>0</v>
      </c>
      <c r="S1379" s="216">
        <v>0</v>
      </c>
      <c r="T1379" s="217">
        <f>S1379*H1379</f>
        <v>0</v>
      </c>
      <c r="U1379" s="41"/>
      <c r="V1379" s="41"/>
      <c r="W1379" s="41"/>
      <c r="X1379" s="41"/>
      <c r="Y1379" s="41"/>
      <c r="Z1379" s="41"/>
      <c r="AA1379" s="41"/>
      <c r="AB1379" s="41"/>
      <c r="AC1379" s="41"/>
      <c r="AD1379" s="41"/>
      <c r="AE1379" s="41"/>
      <c r="AR1379" s="218" t="s">
        <v>266</v>
      </c>
      <c r="AT1379" s="218" t="s">
        <v>148</v>
      </c>
      <c r="AU1379" s="218" t="s">
        <v>85</v>
      </c>
      <c r="AY1379" s="20" t="s">
        <v>146</v>
      </c>
      <c r="BE1379" s="219">
        <f>IF(N1379="základní",J1379,0)</f>
        <v>0</v>
      </c>
      <c r="BF1379" s="219">
        <f>IF(N1379="snížená",J1379,0)</f>
        <v>0</v>
      </c>
      <c r="BG1379" s="219">
        <f>IF(N1379="zákl. přenesená",J1379,0)</f>
        <v>0</v>
      </c>
      <c r="BH1379" s="219">
        <f>IF(N1379="sníž. přenesená",J1379,0)</f>
        <v>0</v>
      </c>
      <c r="BI1379" s="219">
        <f>IF(N1379="nulová",J1379,0)</f>
        <v>0</v>
      </c>
      <c r="BJ1379" s="20" t="s">
        <v>83</v>
      </c>
      <c r="BK1379" s="219">
        <f>ROUND(I1379*H1379,2)</f>
        <v>0</v>
      </c>
      <c r="BL1379" s="20" t="s">
        <v>266</v>
      </c>
      <c r="BM1379" s="218" t="s">
        <v>1658</v>
      </c>
    </row>
    <row r="1380" s="2" customFormat="1">
      <c r="A1380" s="41"/>
      <c r="B1380" s="42"/>
      <c r="C1380" s="43"/>
      <c r="D1380" s="220" t="s">
        <v>155</v>
      </c>
      <c r="E1380" s="43"/>
      <c r="F1380" s="221" t="s">
        <v>1659</v>
      </c>
      <c r="G1380" s="43"/>
      <c r="H1380" s="43"/>
      <c r="I1380" s="222"/>
      <c r="J1380" s="43"/>
      <c r="K1380" s="43"/>
      <c r="L1380" s="47"/>
      <c r="M1380" s="223"/>
      <c r="N1380" s="224"/>
      <c r="O1380" s="87"/>
      <c r="P1380" s="87"/>
      <c r="Q1380" s="87"/>
      <c r="R1380" s="87"/>
      <c r="S1380" s="87"/>
      <c r="T1380" s="88"/>
      <c r="U1380" s="41"/>
      <c r="V1380" s="41"/>
      <c r="W1380" s="41"/>
      <c r="X1380" s="41"/>
      <c r="Y1380" s="41"/>
      <c r="Z1380" s="41"/>
      <c r="AA1380" s="41"/>
      <c r="AB1380" s="41"/>
      <c r="AC1380" s="41"/>
      <c r="AD1380" s="41"/>
      <c r="AE1380" s="41"/>
      <c r="AT1380" s="20" t="s">
        <v>155</v>
      </c>
      <c r="AU1380" s="20" t="s">
        <v>85</v>
      </c>
    </row>
    <row r="1381" s="13" customFormat="1">
      <c r="A1381" s="13"/>
      <c r="B1381" s="225"/>
      <c r="C1381" s="226"/>
      <c r="D1381" s="227" t="s">
        <v>157</v>
      </c>
      <c r="E1381" s="228" t="s">
        <v>19</v>
      </c>
      <c r="F1381" s="229" t="s">
        <v>1553</v>
      </c>
      <c r="G1381" s="226"/>
      <c r="H1381" s="228" t="s">
        <v>19</v>
      </c>
      <c r="I1381" s="230"/>
      <c r="J1381" s="226"/>
      <c r="K1381" s="226"/>
      <c r="L1381" s="231"/>
      <c r="M1381" s="232"/>
      <c r="N1381" s="233"/>
      <c r="O1381" s="233"/>
      <c r="P1381" s="233"/>
      <c r="Q1381" s="233"/>
      <c r="R1381" s="233"/>
      <c r="S1381" s="233"/>
      <c r="T1381" s="234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5" t="s">
        <v>157</v>
      </c>
      <c r="AU1381" s="235" t="s">
        <v>85</v>
      </c>
      <c r="AV1381" s="13" t="s">
        <v>83</v>
      </c>
      <c r="AW1381" s="13" t="s">
        <v>37</v>
      </c>
      <c r="AX1381" s="13" t="s">
        <v>75</v>
      </c>
      <c r="AY1381" s="235" t="s">
        <v>146</v>
      </c>
    </row>
    <row r="1382" s="13" customFormat="1">
      <c r="A1382" s="13"/>
      <c r="B1382" s="225"/>
      <c r="C1382" s="226"/>
      <c r="D1382" s="227" t="s">
        <v>157</v>
      </c>
      <c r="E1382" s="228" t="s">
        <v>19</v>
      </c>
      <c r="F1382" s="229" t="s">
        <v>1660</v>
      </c>
      <c r="G1382" s="226"/>
      <c r="H1382" s="228" t="s">
        <v>19</v>
      </c>
      <c r="I1382" s="230"/>
      <c r="J1382" s="226"/>
      <c r="K1382" s="226"/>
      <c r="L1382" s="231"/>
      <c r="M1382" s="232"/>
      <c r="N1382" s="233"/>
      <c r="O1382" s="233"/>
      <c r="P1382" s="233"/>
      <c r="Q1382" s="233"/>
      <c r="R1382" s="233"/>
      <c r="S1382" s="233"/>
      <c r="T1382" s="234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5" t="s">
        <v>157</v>
      </c>
      <c r="AU1382" s="235" t="s">
        <v>85</v>
      </c>
      <c r="AV1382" s="13" t="s">
        <v>83</v>
      </c>
      <c r="AW1382" s="13" t="s">
        <v>37</v>
      </c>
      <c r="AX1382" s="13" t="s">
        <v>75</v>
      </c>
      <c r="AY1382" s="235" t="s">
        <v>146</v>
      </c>
    </row>
    <row r="1383" s="14" customFormat="1">
      <c r="A1383" s="14"/>
      <c r="B1383" s="236"/>
      <c r="C1383" s="237"/>
      <c r="D1383" s="227" t="s">
        <v>157</v>
      </c>
      <c r="E1383" s="238" t="s">
        <v>19</v>
      </c>
      <c r="F1383" s="239" t="s">
        <v>603</v>
      </c>
      <c r="G1383" s="237"/>
      <c r="H1383" s="240">
        <v>4</v>
      </c>
      <c r="I1383" s="241"/>
      <c r="J1383" s="237"/>
      <c r="K1383" s="237"/>
      <c r="L1383" s="242"/>
      <c r="M1383" s="243"/>
      <c r="N1383" s="244"/>
      <c r="O1383" s="244"/>
      <c r="P1383" s="244"/>
      <c r="Q1383" s="244"/>
      <c r="R1383" s="244"/>
      <c r="S1383" s="244"/>
      <c r="T1383" s="245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46" t="s">
        <v>157</v>
      </c>
      <c r="AU1383" s="246" t="s">
        <v>85</v>
      </c>
      <c r="AV1383" s="14" t="s">
        <v>85</v>
      </c>
      <c r="AW1383" s="14" t="s">
        <v>37</v>
      </c>
      <c r="AX1383" s="14" t="s">
        <v>75</v>
      </c>
      <c r="AY1383" s="246" t="s">
        <v>146</v>
      </c>
    </row>
    <row r="1384" s="13" customFormat="1">
      <c r="A1384" s="13"/>
      <c r="B1384" s="225"/>
      <c r="C1384" s="226"/>
      <c r="D1384" s="227" t="s">
        <v>157</v>
      </c>
      <c r="E1384" s="228" t="s">
        <v>19</v>
      </c>
      <c r="F1384" s="229" t="s">
        <v>1661</v>
      </c>
      <c r="G1384" s="226"/>
      <c r="H1384" s="228" t="s">
        <v>19</v>
      </c>
      <c r="I1384" s="230"/>
      <c r="J1384" s="226"/>
      <c r="K1384" s="226"/>
      <c r="L1384" s="231"/>
      <c r="M1384" s="232"/>
      <c r="N1384" s="233"/>
      <c r="O1384" s="233"/>
      <c r="P1384" s="233"/>
      <c r="Q1384" s="233"/>
      <c r="R1384" s="233"/>
      <c r="S1384" s="233"/>
      <c r="T1384" s="234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5" t="s">
        <v>157</v>
      </c>
      <c r="AU1384" s="235" t="s">
        <v>85</v>
      </c>
      <c r="AV1384" s="13" t="s">
        <v>83</v>
      </c>
      <c r="AW1384" s="13" t="s">
        <v>37</v>
      </c>
      <c r="AX1384" s="13" t="s">
        <v>75</v>
      </c>
      <c r="AY1384" s="235" t="s">
        <v>146</v>
      </c>
    </row>
    <row r="1385" s="14" customFormat="1">
      <c r="A1385" s="14"/>
      <c r="B1385" s="236"/>
      <c r="C1385" s="237"/>
      <c r="D1385" s="227" t="s">
        <v>157</v>
      </c>
      <c r="E1385" s="238" t="s">
        <v>19</v>
      </c>
      <c r="F1385" s="239" t="s">
        <v>1662</v>
      </c>
      <c r="G1385" s="237"/>
      <c r="H1385" s="240">
        <v>13</v>
      </c>
      <c r="I1385" s="241"/>
      <c r="J1385" s="237"/>
      <c r="K1385" s="237"/>
      <c r="L1385" s="242"/>
      <c r="M1385" s="243"/>
      <c r="N1385" s="244"/>
      <c r="O1385" s="244"/>
      <c r="P1385" s="244"/>
      <c r="Q1385" s="244"/>
      <c r="R1385" s="244"/>
      <c r="S1385" s="244"/>
      <c r="T1385" s="245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46" t="s">
        <v>157</v>
      </c>
      <c r="AU1385" s="246" t="s">
        <v>85</v>
      </c>
      <c r="AV1385" s="14" t="s">
        <v>85</v>
      </c>
      <c r="AW1385" s="14" t="s">
        <v>37</v>
      </c>
      <c r="AX1385" s="14" t="s">
        <v>75</v>
      </c>
      <c r="AY1385" s="246" t="s">
        <v>146</v>
      </c>
    </row>
    <row r="1386" s="16" customFormat="1">
      <c r="A1386" s="16"/>
      <c r="B1386" s="258"/>
      <c r="C1386" s="259"/>
      <c r="D1386" s="227" t="s">
        <v>157</v>
      </c>
      <c r="E1386" s="260" t="s">
        <v>19</v>
      </c>
      <c r="F1386" s="261" t="s">
        <v>167</v>
      </c>
      <c r="G1386" s="259"/>
      <c r="H1386" s="262">
        <v>17</v>
      </c>
      <c r="I1386" s="263"/>
      <c r="J1386" s="259"/>
      <c r="K1386" s="259"/>
      <c r="L1386" s="264"/>
      <c r="M1386" s="265"/>
      <c r="N1386" s="266"/>
      <c r="O1386" s="266"/>
      <c r="P1386" s="266"/>
      <c r="Q1386" s="266"/>
      <c r="R1386" s="266"/>
      <c r="S1386" s="266"/>
      <c r="T1386" s="267"/>
      <c r="U1386" s="16"/>
      <c r="V1386" s="16"/>
      <c r="W1386" s="16"/>
      <c r="X1386" s="16"/>
      <c r="Y1386" s="16"/>
      <c r="Z1386" s="16"/>
      <c r="AA1386" s="16"/>
      <c r="AB1386" s="16"/>
      <c r="AC1386" s="16"/>
      <c r="AD1386" s="16"/>
      <c r="AE1386" s="16"/>
      <c r="AT1386" s="268" t="s">
        <v>157</v>
      </c>
      <c r="AU1386" s="268" t="s">
        <v>85</v>
      </c>
      <c r="AV1386" s="16" t="s">
        <v>153</v>
      </c>
      <c r="AW1386" s="16" t="s">
        <v>37</v>
      </c>
      <c r="AX1386" s="16" t="s">
        <v>83</v>
      </c>
      <c r="AY1386" s="268" t="s">
        <v>146</v>
      </c>
    </row>
    <row r="1387" s="2" customFormat="1" ht="16.5" customHeight="1">
      <c r="A1387" s="41"/>
      <c r="B1387" s="42"/>
      <c r="C1387" s="269" t="s">
        <v>1663</v>
      </c>
      <c r="D1387" s="269" t="s">
        <v>224</v>
      </c>
      <c r="E1387" s="270" t="s">
        <v>1664</v>
      </c>
      <c r="F1387" s="271" t="s">
        <v>1665</v>
      </c>
      <c r="G1387" s="272" t="s">
        <v>318</v>
      </c>
      <c r="H1387" s="273">
        <v>4.7999999999999998</v>
      </c>
      <c r="I1387" s="274"/>
      <c r="J1387" s="275">
        <f>ROUND(I1387*H1387,2)</f>
        <v>0</v>
      </c>
      <c r="K1387" s="271" t="s">
        <v>152</v>
      </c>
      <c r="L1387" s="276"/>
      <c r="M1387" s="277" t="s">
        <v>19</v>
      </c>
      <c r="N1387" s="278" t="s">
        <v>46</v>
      </c>
      <c r="O1387" s="87"/>
      <c r="P1387" s="216">
        <f>O1387*H1387</f>
        <v>0</v>
      </c>
      <c r="Q1387" s="216">
        <v>0.0018</v>
      </c>
      <c r="R1387" s="216">
        <f>Q1387*H1387</f>
        <v>0.0086400000000000001</v>
      </c>
      <c r="S1387" s="216">
        <v>0</v>
      </c>
      <c r="T1387" s="217">
        <f>S1387*H1387</f>
        <v>0</v>
      </c>
      <c r="U1387" s="41"/>
      <c r="V1387" s="41"/>
      <c r="W1387" s="41"/>
      <c r="X1387" s="41"/>
      <c r="Y1387" s="41"/>
      <c r="Z1387" s="41"/>
      <c r="AA1387" s="41"/>
      <c r="AB1387" s="41"/>
      <c r="AC1387" s="41"/>
      <c r="AD1387" s="41"/>
      <c r="AE1387" s="41"/>
      <c r="AR1387" s="218" t="s">
        <v>396</v>
      </c>
      <c r="AT1387" s="218" t="s">
        <v>224</v>
      </c>
      <c r="AU1387" s="218" t="s">
        <v>85</v>
      </c>
      <c r="AY1387" s="20" t="s">
        <v>146</v>
      </c>
      <c r="BE1387" s="219">
        <f>IF(N1387="základní",J1387,0)</f>
        <v>0</v>
      </c>
      <c r="BF1387" s="219">
        <f>IF(N1387="snížená",J1387,0)</f>
        <v>0</v>
      </c>
      <c r="BG1387" s="219">
        <f>IF(N1387="zákl. přenesená",J1387,0)</f>
        <v>0</v>
      </c>
      <c r="BH1387" s="219">
        <f>IF(N1387="sníž. přenesená",J1387,0)</f>
        <v>0</v>
      </c>
      <c r="BI1387" s="219">
        <f>IF(N1387="nulová",J1387,0)</f>
        <v>0</v>
      </c>
      <c r="BJ1387" s="20" t="s">
        <v>83</v>
      </c>
      <c r="BK1387" s="219">
        <f>ROUND(I1387*H1387,2)</f>
        <v>0</v>
      </c>
      <c r="BL1387" s="20" t="s">
        <v>266</v>
      </c>
      <c r="BM1387" s="218" t="s">
        <v>1666</v>
      </c>
    </row>
    <row r="1388" s="13" customFormat="1">
      <c r="A1388" s="13"/>
      <c r="B1388" s="225"/>
      <c r="C1388" s="226"/>
      <c r="D1388" s="227" t="s">
        <v>157</v>
      </c>
      <c r="E1388" s="228" t="s">
        <v>19</v>
      </c>
      <c r="F1388" s="229" t="s">
        <v>1553</v>
      </c>
      <c r="G1388" s="226"/>
      <c r="H1388" s="228" t="s">
        <v>19</v>
      </c>
      <c r="I1388" s="230"/>
      <c r="J1388" s="226"/>
      <c r="K1388" s="226"/>
      <c r="L1388" s="231"/>
      <c r="M1388" s="232"/>
      <c r="N1388" s="233"/>
      <c r="O1388" s="233"/>
      <c r="P1388" s="233"/>
      <c r="Q1388" s="233"/>
      <c r="R1388" s="233"/>
      <c r="S1388" s="233"/>
      <c r="T1388" s="234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5" t="s">
        <v>157</v>
      </c>
      <c r="AU1388" s="235" t="s">
        <v>85</v>
      </c>
      <c r="AV1388" s="13" t="s">
        <v>83</v>
      </c>
      <c r="AW1388" s="13" t="s">
        <v>37</v>
      </c>
      <c r="AX1388" s="13" t="s">
        <v>75</v>
      </c>
      <c r="AY1388" s="235" t="s">
        <v>146</v>
      </c>
    </row>
    <row r="1389" s="14" customFormat="1">
      <c r="A1389" s="14"/>
      <c r="B1389" s="236"/>
      <c r="C1389" s="237"/>
      <c r="D1389" s="227" t="s">
        <v>157</v>
      </c>
      <c r="E1389" s="238" t="s">
        <v>19</v>
      </c>
      <c r="F1389" s="239" t="s">
        <v>603</v>
      </c>
      <c r="G1389" s="237"/>
      <c r="H1389" s="240">
        <v>4</v>
      </c>
      <c r="I1389" s="241"/>
      <c r="J1389" s="237"/>
      <c r="K1389" s="237"/>
      <c r="L1389" s="242"/>
      <c r="M1389" s="243"/>
      <c r="N1389" s="244"/>
      <c r="O1389" s="244"/>
      <c r="P1389" s="244"/>
      <c r="Q1389" s="244"/>
      <c r="R1389" s="244"/>
      <c r="S1389" s="244"/>
      <c r="T1389" s="245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46" t="s">
        <v>157</v>
      </c>
      <c r="AU1389" s="246" t="s">
        <v>85</v>
      </c>
      <c r="AV1389" s="14" t="s">
        <v>85</v>
      </c>
      <c r="AW1389" s="14" t="s">
        <v>37</v>
      </c>
      <c r="AX1389" s="14" t="s">
        <v>75</v>
      </c>
      <c r="AY1389" s="246" t="s">
        <v>146</v>
      </c>
    </row>
    <row r="1390" s="16" customFormat="1">
      <c r="A1390" s="16"/>
      <c r="B1390" s="258"/>
      <c r="C1390" s="259"/>
      <c r="D1390" s="227" t="s">
        <v>157</v>
      </c>
      <c r="E1390" s="260" t="s">
        <v>19</v>
      </c>
      <c r="F1390" s="261" t="s">
        <v>167</v>
      </c>
      <c r="G1390" s="259"/>
      <c r="H1390" s="262">
        <v>4</v>
      </c>
      <c r="I1390" s="263"/>
      <c r="J1390" s="259"/>
      <c r="K1390" s="259"/>
      <c r="L1390" s="264"/>
      <c r="M1390" s="265"/>
      <c r="N1390" s="266"/>
      <c r="O1390" s="266"/>
      <c r="P1390" s="266"/>
      <c r="Q1390" s="266"/>
      <c r="R1390" s="266"/>
      <c r="S1390" s="266"/>
      <c r="T1390" s="267"/>
      <c r="U1390" s="16"/>
      <c r="V1390" s="16"/>
      <c r="W1390" s="16"/>
      <c r="X1390" s="16"/>
      <c r="Y1390" s="16"/>
      <c r="Z1390" s="16"/>
      <c r="AA1390" s="16"/>
      <c r="AB1390" s="16"/>
      <c r="AC1390" s="16"/>
      <c r="AD1390" s="16"/>
      <c r="AE1390" s="16"/>
      <c r="AT1390" s="268" t="s">
        <v>157</v>
      </c>
      <c r="AU1390" s="268" t="s">
        <v>85</v>
      </c>
      <c r="AV1390" s="16" t="s">
        <v>153</v>
      </c>
      <c r="AW1390" s="16" t="s">
        <v>37</v>
      </c>
      <c r="AX1390" s="16" t="s">
        <v>75</v>
      </c>
      <c r="AY1390" s="268" t="s">
        <v>146</v>
      </c>
    </row>
    <row r="1391" s="14" customFormat="1">
      <c r="A1391" s="14"/>
      <c r="B1391" s="236"/>
      <c r="C1391" s="237"/>
      <c r="D1391" s="227" t="s">
        <v>157</v>
      </c>
      <c r="E1391" s="238" t="s">
        <v>19</v>
      </c>
      <c r="F1391" s="239" t="s">
        <v>1667</v>
      </c>
      <c r="G1391" s="237"/>
      <c r="H1391" s="240">
        <v>4.7999999999999998</v>
      </c>
      <c r="I1391" s="241"/>
      <c r="J1391" s="237"/>
      <c r="K1391" s="237"/>
      <c r="L1391" s="242"/>
      <c r="M1391" s="243"/>
      <c r="N1391" s="244"/>
      <c r="O1391" s="244"/>
      <c r="P1391" s="244"/>
      <c r="Q1391" s="244"/>
      <c r="R1391" s="244"/>
      <c r="S1391" s="244"/>
      <c r="T1391" s="245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46" t="s">
        <v>157</v>
      </c>
      <c r="AU1391" s="246" t="s">
        <v>85</v>
      </c>
      <c r="AV1391" s="14" t="s">
        <v>85</v>
      </c>
      <c r="AW1391" s="14" t="s">
        <v>37</v>
      </c>
      <c r="AX1391" s="14" t="s">
        <v>83</v>
      </c>
      <c r="AY1391" s="246" t="s">
        <v>146</v>
      </c>
    </row>
    <row r="1392" s="2" customFormat="1" ht="16.5" customHeight="1">
      <c r="A1392" s="41"/>
      <c r="B1392" s="42"/>
      <c r="C1392" s="269" t="s">
        <v>1668</v>
      </c>
      <c r="D1392" s="269" t="s">
        <v>224</v>
      </c>
      <c r="E1392" s="270" t="s">
        <v>1669</v>
      </c>
      <c r="F1392" s="271" t="s">
        <v>1670</v>
      </c>
      <c r="G1392" s="272" t="s">
        <v>318</v>
      </c>
      <c r="H1392" s="273">
        <v>15.6</v>
      </c>
      <c r="I1392" s="274"/>
      <c r="J1392" s="275">
        <f>ROUND(I1392*H1392,2)</f>
        <v>0</v>
      </c>
      <c r="K1392" s="271" t="s">
        <v>152</v>
      </c>
      <c r="L1392" s="276"/>
      <c r="M1392" s="277" t="s">
        <v>19</v>
      </c>
      <c r="N1392" s="278" t="s">
        <v>46</v>
      </c>
      <c r="O1392" s="87"/>
      <c r="P1392" s="216">
        <f>O1392*H1392</f>
        <v>0</v>
      </c>
      <c r="Q1392" s="216">
        <v>0.0019</v>
      </c>
      <c r="R1392" s="216">
        <f>Q1392*H1392</f>
        <v>0.02964</v>
      </c>
      <c r="S1392" s="216">
        <v>0</v>
      </c>
      <c r="T1392" s="217">
        <f>S1392*H1392</f>
        <v>0</v>
      </c>
      <c r="U1392" s="41"/>
      <c r="V1392" s="41"/>
      <c r="W1392" s="41"/>
      <c r="X1392" s="41"/>
      <c r="Y1392" s="41"/>
      <c r="Z1392" s="41"/>
      <c r="AA1392" s="41"/>
      <c r="AB1392" s="41"/>
      <c r="AC1392" s="41"/>
      <c r="AD1392" s="41"/>
      <c r="AE1392" s="41"/>
      <c r="AR1392" s="218" t="s">
        <v>396</v>
      </c>
      <c r="AT1392" s="218" t="s">
        <v>224</v>
      </c>
      <c r="AU1392" s="218" t="s">
        <v>85</v>
      </c>
      <c r="AY1392" s="20" t="s">
        <v>146</v>
      </c>
      <c r="BE1392" s="219">
        <f>IF(N1392="základní",J1392,0)</f>
        <v>0</v>
      </c>
      <c r="BF1392" s="219">
        <f>IF(N1392="snížená",J1392,0)</f>
        <v>0</v>
      </c>
      <c r="BG1392" s="219">
        <f>IF(N1392="zákl. přenesená",J1392,0)</f>
        <v>0</v>
      </c>
      <c r="BH1392" s="219">
        <f>IF(N1392="sníž. přenesená",J1392,0)</f>
        <v>0</v>
      </c>
      <c r="BI1392" s="219">
        <f>IF(N1392="nulová",J1392,0)</f>
        <v>0</v>
      </c>
      <c r="BJ1392" s="20" t="s">
        <v>83</v>
      </c>
      <c r="BK1392" s="219">
        <f>ROUND(I1392*H1392,2)</f>
        <v>0</v>
      </c>
      <c r="BL1392" s="20" t="s">
        <v>266</v>
      </c>
      <c r="BM1392" s="218" t="s">
        <v>1671</v>
      </c>
    </row>
    <row r="1393" s="13" customFormat="1">
      <c r="A1393" s="13"/>
      <c r="B1393" s="225"/>
      <c r="C1393" s="226"/>
      <c r="D1393" s="227" t="s">
        <v>157</v>
      </c>
      <c r="E1393" s="228" t="s">
        <v>19</v>
      </c>
      <c r="F1393" s="229" t="s">
        <v>1553</v>
      </c>
      <c r="G1393" s="226"/>
      <c r="H1393" s="228" t="s">
        <v>19</v>
      </c>
      <c r="I1393" s="230"/>
      <c r="J1393" s="226"/>
      <c r="K1393" s="226"/>
      <c r="L1393" s="231"/>
      <c r="M1393" s="232"/>
      <c r="N1393" s="233"/>
      <c r="O1393" s="233"/>
      <c r="P1393" s="233"/>
      <c r="Q1393" s="233"/>
      <c r="R1393" s="233"/>
      <c r="S1393" s="233"/>
      <c r="T1393" s="234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5" t="s">
        <v>157</v>
      </c>
      <c r="AU1393" s="235" t="s">
        <v>85</v>
      </c>
      <c r="AV1393" s="13" t="s">
        <v>83</v>
      </c>
      <c r="AW1393" s="13" t="s">
        <v>37</v>
      </c>
      <c r="AX1393" s="13" t="s">
        <v>75</v>
      </c>
      <c r="AY1393" s="235" t="s">
        <v>146</v>
      </c>
    </row>
    <row r="1394" s="14" customFormat="1">
      <c r="A1394" s="14"/>
      <c r="B1394" s="236"/>
      <c r="C1394" s="237"/>
      <c r="D1394" s="227" t="s">
        <v>157</v>
      </c>
      <c r="E1394" s="238" t="s">
        <v>19</v>
      </c>
      <c r="F1394" s="239" t="s">
        <v>1662</v>
      </c>
      <c r="G1394" s="237"/>
      <c r="H1394" s="240">
        <v>13</v>
      </c>
      <c r="I1394" s="241"/>
      <c r="J1394" s="237"/>
      <c r="K1394" s="237"/>
      <c r="L1394" s="242"/>
      <c r="M1394" s="243"/>
      <c r="N1394" s="244"/>
      <c r="O1394" s="244"/>
      <c r="P1394" s="244"/>
      <c r="Q1394" s="244"/>
      <c r="R1394" s="244"/>
      <c r="S1394" s="244"/>
      <c r="T1394" s="245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6" t="s">
        <v>157</v>
      </c>
      <c r="AU1394" s="246" t="s">
        <v>85</v>
      </c>
      <c r="AV1394" s="14" t="s">
        <v>85</v>
      </c>
      <c r="AW1394" s="14" t="s">
        <v>37</v>
      </c>
      <c r="AX1394" s="14" t="s">
        <v>75</v>
      </c>
      <c r="AY1394" s="246" t="s">
        <v>146</v>
      </c>
    </row>
    <row r="1395" s="16" customFormat="1">
      <c r="A1395" s="16"/>
      <c r="B1395" s="258"/>
      <c r="C1395" s="259"/>
      <c r="D1395" s="227" t="s">
        <v>157</v>
      </c>
      <c r="E1395" s="260" t="s">
        <v>19</v>
      </c>
      <c r="F1395" s="261" t="s">
        <v>167</v>
      </c>
      <c r="G1395" s="259"/>
      <c r="H1395" s="262">
        <v>13</v>
      </c>
      <c r="I1395" s="263"/>
      <c r="J1395" s="259"/>
      <c r="K1395" s="259"/>
      <c r="L1395" s="264"/>
      <c r="M1395" s="265"/>
      <c r="N1395" s="266"/>
      <c r="O1395" s="266"/>
      <c r="P1395" s="266"/>
      <c r="Q1395" s="266"/>
      <c r="R1395" s="266"/>
      <c r="S1395" s="266"/>
      <c r="T1395" s="267"/>
      <c r="U1395" s="16"/>
      <c r="V1395" s="16"/>
      <c r="W1395" s="16"/>
      <c r="X1395" s="16"/>
      <c r="Y1395" s="16"/>
      <c r="Z1395" s="16"/>
      <c r="AA1395" s="16"/>
      <c r="AB1395" s="16"/>
      <c r="AC1395" s="16"/>
      <c r="AD1395" s="16"/>
      <c r="AE1395" s="16"/>
      <c r="AT1395" s="268" t="s">
        <v>157</v>
      </c>
      <c r="AU1395" s="268" t="s">
        <v>85</v>
      </c>
      <c r="AV1395" s="16" t="s">
        <v>153</v>
      </c>
      <c r="AW1395" s="16" t="s">
        <v>37</v>
      </c>
      <c r="AX1395" s="16" t="s">
        <v>75</v>
      </c>
      <c r="AY1395" s="268" t="s">
        <v>146</v>
      </c>
    </row>
    <row r="1396" s="14" customFormat="1">
      <c r="A1396" s="14"/>
      <c r="B1396" s="236"/>
      <c r="C1396" s="237"/>
      <c r="D1396" s="227" t="s">
        <v>157</v>
      </c>
      <c r="E1396" s="238" t="s">
        <v>19</v>
      </c>
      <c r="F1396" s="239" t="s">
        <v>1672</v>
      </c>
      <c r="G1396" s="237"/>
      <c r="H1396" s="240">
        <v>15.6</v>
      </c>
      <c r="I1396" s="241"/>
      <c r="J1396" s="237"/>
      <c r="K1396" s="237"/>
      <c r="L1396" s="242"/>
      <c r="M1396" s="243"/>
      <c r="N1396" s="244"/>
      <c r="O1396" s="244"/>
      <c r="P1396" s="244"/>
      <c r="Q1396" s="244"/>
      <c r="R1396" s="244"/>
      <c r="S1396" s="244"/>
      <c r="T1396" s="245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6" t="s">
        <v>157</v>
      </c>
      <c r="AU1396" s="246" t="s">
        <v>85</v>
      </c>
      <c r="AV1396" s="14" t="s">
        <v>85</v>
      </c>
      <c r="AW1396" s="14" t="s">
        <v>37</v>
      </c>
      <c r="AX1396" s="14" t="s">
        <v>83</v>
      </c>
      <c r="AY1396" s="246" t="s">
        <v>146</v>
      </c>
    </row>
    <row r="1397" s="2" customFormat="1" ht="24.15" customHeight="1">
      <c r="A1397" s="41"/>
      <c r="B1397" s="42"/>
      <c r="C1397" s="207" t="s">
        <v>1673</v>
      </c>
      <c r="D1397" s="207" t="s">
        <v>148</v>
      </c>
      <c r="E1397" s="208" t="s">
        <v>1674</v>
      </c>
      <c r="F1397" s="209" t="s">
        <v>1675</v>
      </c>
      <c r="G1397" s="210" t="s">
        <v>256</v>
      </c>
      <c r="H1397" s="211">
        <v>2</v>
      </c>
      <c r="I1397" s="212"/>
      <c r="J1397" s="213">
        <f>ROUND(I1397*H1397,2)</f>
        <v>0</v>
      </c>
      <c r="K1397" s="209" t="s">
        <v>152</v>
      </c>
      <c r="L1397" s="47"/>
      <c r="M1397" s="214" t="s">
        <v>19</v>
      </c>
      <c r="N1397" s="215" t="s">
        <v>46</v>
      </c>
      <c r="O1397" s="87"/>
      <c r="P1397" s="216">
        <f>O1397*H1397</f>
        <v>0</v>
      </c>
      <c r="Q1397" s="216">
        <v>0</v>
      </c>
      <c r="R1397" s="216">
        <f>Q1397*H1397</f>
        <v>0</v>
      </c>
      <c r="S1397" s="216">
        <v>0</v>
      </c>
      <c r="T1397" s="217">
        <f>S1397*H1397</f>
        <v>0</v>
      </c>
      <c r="U1397" s="41"/>
      <c r="V1397" s="41"/>
      <c r="W1397" s="41"/>
      <c r="X1397" s="41"/>
      <c r="Y1397" s="41"/>
      <c r="Z1397" s="41"/>
      <c r="AA1397" s="41"/>
      <c r="AB1397" s="41"/>
      <c r="AC1397" s="41"/>
      <c r="AD1397" s="41"/>
      <c r="AE1397" s="41"/>
      <c r="AR1397" s="218" t="s">
        <v>266</v>
      </c>
      <c r="AT1397" s="218" t="s">
        <v>148</v>
      </c>
      <c r="AU1397" s="218" t="s">
        <v>85</v>
      </c>
      <c r="AY1397" s="20" t="s">
        <v>146</v>
      </c>
      <c r="BE1397" s="219">
        <f>IF(N1397="základní",J1397,0)</f>
        <v>0</v>
      </c>
      <c r="BF1397" s="219">
        <f>IF(N1397="snížená",J1397,0)</f>
        <v>0</v>
      </c>
      <c r="BG1397" s="219">
        <f>IF(N1397="zákl. přenesená",J1397,0)</f>
        <v>0</v>
      </c>
      <c r="BH1397" s="219">
        <f>IF(N1397="sníž. přenesená",J1397,0)</f>
        <v>0</v>
      </c>
      <c r="BI1397" s="219">
        <f>IF(N1397="nulová",J1397,0)</f>
        <v>0</v>
      </c>
      <c r="BJ1397" s="20" t="s">
        <v>83</v>
      </c>
      <c r="BK1397" s="219">
        <f>ROUND(I1397*H1397,2)</f>
        <v>0</v>
      </c>
      <c r="BL1397" s="20" t="s">
        <v>266</v>
      </c>
      <c r="BM1397" s="218" t="s">
        <v>1676</v>
      </c>
    </row>
    <row r="1398" s="2" customFormat="1">
      <c r="A1398" s="41"/>
      <c r="B1398" s="42"/>
      <c r="C1398" s="43"/>
      <c r="D1398" s="220" t="s">
        <v>155</v>
      </c>
      <c r="E1398" s="43"/>
      <c r="F1398" s="221" t="s">
        <v>1677</v>
      </c>
      <c r="G1398" s="43"/>
      <c r="H1398" s="43"/>
      <c r="I1398" s="222"/>
      <c r="J1398" s="43"/>
      <c r="K1398" s="43"/>
      <c r="L1398" s="47"/>
      <c r="M1398" s="223"/>
      <c r="N1398" s="224"/>
      <c r="O1398" s="87"/>
      <c r="P1398" s="87"/>
      <c r="Q1398" s="87"/>
      <c r="R1398" s="87"/>
      <c r="S1398" s="87"/>
      <c r="T1398" s="88"/>
      <c r="U1398" s="41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T1398" s="20" t="s">
        <v>155</v>
      </c>
      <c r="AU1398" s="20" t="s">
        <v>85</v>
      </c>
    </row>
    <row r="1399" s="13" customFormat="1">
      <c r="A1399" s="13"/>
      <c r="B1399" s="225"/>
      <c r="C1399" s="226"/>
      <c r="D1399" s="227" t="s">
        <v>157</v>
      </c>
      <c r="E1399" s="228" t="s">
        <v>19</v>
      </c>
      <c r="F1399" s="229" t="s">
        <v>1678</v>
      </c>
      <c r="G1399" s="226"/>
      <c r="H1399" s="228" t="s">
        <v>19</v>
      </c>
      <c r="I1399" s="230"/>
      <c r="J1399" s="226"/>
      <c r="K1399" s="226"/>
      <c r="L1399" s="231"/>
      <c r="M1399" s="232"/>
      <c r="N1399" s="233"/>
      <c r="O1399" s="233"/>
      <c r="P1399" s="233"/>
      <c r="Q1399" s="233"/>
      <c r="R1399" s="233"/>
      <c r="S1399" s="233"/>
      <c r="T1399" s="234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5" t="s">
        <v>157</v>
      </c>
      <c r="AU1399" s="235" t="s">
        <v>85</v>
      </c>
      <c r="AV1399" s="13" t="s">
        <v>83</v>
      </c>
      <c r="AW1399" s="13" t="s">
        <v>37</v>
      </c>
      <c r="AX1399" s="13" t="s">
        <v>75</v>
      </c>
      <c r="AY1399" s="235" t="s">
        <v>146</v>
      </c>
    </row>
    <row r="1400" s="14" customFormat="1">
      <c r="A1400" s="14"/>
      <c r="B1400" s="236"/>
      <c r="C1400" s="237"/>
      <c r="D1400" s="227" t="s">
        <v>157</v>
      </c>
      <c r="E1400" s="238" t="s">
        <v>19</v>
      </c>
      <c r="F1400" s="239" t="s">
        <v>83</v>
      </c>
      <c r="G1400" s="237"/>
      <c r="H1400" s="240">
        <v>1</v>
      </c>
      <c r="I1400" s="241"/>
      <c r="J1400" s="237"/>
      <c r="K1400" s="237"/>
      <c r="L1400" s="242"/>
      <c r="M1400" s="243"/>
      <c r="N1400" s="244"/>
      <c r="O1400" s="244"/>
      <c r="P1400" s="244"/>
      <c r="Q1400" s="244"/>
      <c r="R1400" s="244"/>
      <c r="S1400" s="244"/>
      <c r="T1400" s="245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6" t="s">
        <v>157</v>
      </c>
      <c r="AU1400" s="246" t="s">
        <v>85</v>
      </c>
      <c r="AV1400" s="14" t="s">
        <v>85</v>
      </c>
      <c r="AW1400" s="14" t="s">
        <v>37</v>
      </c>
      <c r="AX1400" s="14" t="s">
        <v>75</v>
      </c>
      <c r="AY1400" s="246" t="s">
        <v>146</v>
      </c>
    </row>
    <row r="1401" s="13" customFormat="1">
      <c r="A1401" s="13"/>
      <c r="B1401" s="225"/>
      <c r="C1401" s="226"/>
      <c r="D1401" s="227" t="s">
        <v>157</v>
      </c>
      <c r="E1401" s="228" t="s">
        <v>19</v>
      </c>
      <c r="F1401" s="229" t="s">
        <v>1571</v>
      </c>
      <c r="G1401" s="226"/>
      <c r="H1401" s="228" t="s">
        <v>19</v>
      </c>
      <c r="I1401" s="230"/>
      <c r="J1401" s="226"/>
      <c r="K1401" s="226"/>
      <c r="L1401" s="231"/>
      <c r="M1401" s="232"/>
      <c r="N1401" s="233"/>
      <c r="O1401" s="233"/>
      <c r="P1401" s="233"/>
      <c r="Q1401" s="233"/>
      <c r="R1401" s="233"/>
      <c r="S1401" s="233"/>
      <c r="T1401" s="234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5" t="s">
        <v>157</v>
      </c>
      <c r="AU1401" s="235" t="s">
        <v>85</v>
      </c>
      <c r="AV1401" s="13" t="s">
        <v>83</v>
      </c>
      <c r="AW1401" s="13" t="s">
        <v>37</v>
      </c>
      <c r="AX1401" s="13" t="s">
        <v>75</v>
      </c>
      <c r="AY1401" s="235" t="s">
        <v>146</v>
      </c>
    </row>
    <row r="1402" s="14" customFormat="1">
      <c r="A1402" s="14"/>
      <c r="B1402" s="236"/>
      <c r="C1402" s="237"/>
      <c r="D1402" s="227" t="s">
        <v>157</v>
      </c>
      <c r="E1402" s="238" t="s">
        <v>19</v>
      </c>
      <c r="F1402" s="239" t="s">
        <v>83</v>
      </c>
      <c r="G1402" s="237"/>
      <c r="H1402" s="240">
        <v>1</v>
      </c>
      <c r="I1402" s="241"/>
      <c r="J1402" s="237"/>
      <c r="K1402" s="237"/>
      <c r="L1402" s="242"/>
      <c r="M1402" s="243"/>
      <c r="N1402" s="244"/>
      <c r="O1402" s="244"/>
      <c r="P1402" s="244"/>
      <c r="Q1402" s="244"/>
      <c r="R1402" s="244"/>
      <c r="S1402" s="244"/>
      <c r="T1402" s="245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46" t="s">
        <v>157</v>
      </c>
      <c r="AU1402" s="246" t="s">
        <v>85</v>
      </c>
      <c r="AV1402" s="14" t="s">
        <v>85</v>
      </c>
      <c r="AW1402" s="14" t="s">
        <v>37</v>
      </c>
      <c r="AX1402" s="14" t="s">
        <v>75</v>
      </c>
      <c r="AY1402" s="246" t="s">
        <v>146</v>
      </c>
    </row>
    <row r="1403" s="16" customFormat="1">
      <c r="A1403" s="16"/>
      <c r="B1403" s="258"/>
      <c r="C1403" s="259"/>
      <c r="D1403" s="227" t="s">
        <v>157</v>
      </c>
      <c r="E1403" s="260" t="s">
        <v>19</v>
      </c>
      <c r="F1403" s="261" t="s">
        <v>167</v>
      </c>
      <c r="G1403" s="259"/>
      <c r="H1403" s="262">
        <v>2</v>
      </c>
      <c r="I1403" s="263"/>
      <c r="J1403" s="259"/>
      <c r="K1403" s="259"/>
      <c r="L1403" s="264"/>
      <c r="M1403" s="265"/>
      <c r="N1403" s="266"/>
      <c r="O1403" s="266"/>
      <c r="P1403" s="266"/>
      <c r="Q1403" s="266"/>
      <c r="R1403" s="266"/>
      <c r="S1403" s="266"/>
      <c r="T1403" s="267"/>
      <c r="U1403" s="16"/>
      <c r="V1403" s="16"/>
      <c r="W1403" s="16"/>
      <c r="X1403" s="16"/>
      <c r="Y1403" s="16"/>
      <c r="Z1403" s="16"/>
      <c r="AA1403" s="16"/>
      <c r="AB1403" s="16"/>
      <c r="AC1403" s="16"/>
      <c r="AD1403" s="16"/>
      <c r="AE1403" s="16"/>
      <c r="AT1403" s="268" t="s">
        <v>157</v>
      </c>
      <c r="AU1403" s="268" t="s">
        <v>85</v>
      </c>
      <c r="AV1403" s="16" t="s">
        <v>153</v>
      </c>
      <c r="AW1403" s="16" t="s">
        <v>37</v>
      </c>
      <c r="AX1403" s="16" t="s">
        <v>83</v>
      </c>
      <c r="AY1403" s="268" t="s">
        <v>146</v>
      </c>
    </row>
    <row r="1404" s="2" customFormat="1" ht="16.5" customHeight="1">
      <c r="A1404" s="41"/>
      <c r="B1404" s="42"/>
      <c r="C1404" s="269" t="s">
        <v>1679</v>
      </c>
      <c r="D1404" s="269" t="s">
        <v>224</v>
      </c>
      <c r="E1404" s="270" t="s">
        <v>1680</v>
      </c>
      <c r="F1404" s="271" t="s">
        <v>1681</v>
      </c>
      <c r="G1404" s="272" t="s">
        <v>256</v>
      </c>
      <c r="H1404" s="273">
        <v>1</v>
      </c>
      <c r="I1404" s="274"/>
      <c r="J1404" s="275">
        <f>ROUND(I1404*H1404,2)</f>
        <v>0</v>
      </c>
      <c r="K1404" s="271" t="s">
        <v>152</v>
      </c>
      <c r="L1404" s="276"/>
      <c r="M1404" s="277" t="s">
        <v>19</v>
      </c>
      <c r="N1404" s="278" t="s">
        <v>46</v>
      </c>
      <c r="O1404" s="87"/>
      <c r="P1404" s="216">
        <f>O1404*H1404</f>
        <v>0</v>
      </c>
      <c r="Q1404" s="216">
        <v>0.00029999999999999997</v>
      </c>
      <c r="R1404" s="216">
        <f>Q1404*H1404</f>
        <v>0.00029999999999999997</v>
      </c>
      <c r="S1404" s="216">
        <v>0</v>
      </c>
      <c r="T1404" s="217">
        <f>S1404*H1404</f>
        <v>0</v>
      </c>
      <c r="U1404" s="41"/>
      <c r="V1404" s="41"/>
      <c r="W1404" s="41"/>
      <c r="X1404" s="41"/>
      <c r="Y1404" s="41"/>
      <c r="Z1404" s="41"/>
      <c r="AA1404" s="41"/>
      <c r="AB1404" s="41"/>
      <c r="AC1404" s="41"/>
      <c r="AD1404" s="41"/>
      <c r="AE1404" s="41"/>
      <c r="AR1404" s="218" t="s">
        <v>396</v>
      </c>
      <c r="AT1404" s="218" t="s">
        <v>224</v>
      </c>
      <c r="AU1404" s="218" t="s">
        <v>85</v>
      </c>
      <c r="AY1404" s="20" t="s">
        <v>146</v>
      </c>
      <c r="BE1404" s="219">
        <f>IF(N1404="základní",J1404,0)</f>
        <v>0</v>
      </c>
      <c r="BF1404" s="219">
        <f>IF(N1404="snížená",J1404,0)</f>
        <v>0</v>
      </c>
      <c r="BG1404" s="219">
        <f>IF(N1404="zákl. přenesená",J1404,0)</f>
        <v>0</v>
      </c>
      <c r="BH1404" s="219">
        <f>IF(N1404="sníž. přenesená",J1404,0)</f>
        <v>0</v>
      </c>
      <c r="BI1404" s="219">
        <f>IF(N1404="nulová",J1404,0)</f>
        <v>0</v>
      </c>
      <c r="BJ1404" s="20" t="s">
        <v>83</v>
      </c>
      <c r="BK1404" s="219">
        <f>ROUND(I1404*H1404,2)</f>
        <v>0</v>
      </c>
      <c r="BL1404" s="20" t="s">
        <v>266</v>
      </c>
      <c r="BM1404" s="218" t="s">
        <v>1682</v>
      </c>
    </row>
    <row r="1405" s="13" customFormat="1">
      <c r="A1405" s="13"/>
      <c r="B1405" s="225"/>
      <c r="C1405" s="226"/>
      <c r="D1405" s="227" t="s">
        <v>157</v>
      </c>
      <c r="E1405" s="228" t="s">
        <v>19</v>
      </c>
      <c r="F1405" s="229" t="s">
        <v>1678</v>
      </c>
      <c r="G1405" s="226"/>
      <c r="H1405" s="228" t="s">
        <v>19</v>
      </c>
      <c r="I1405" s="230"/>
      <c r="J1405" s="226"/>
      <c r="K1405" s="226"/>
      <c r="L1405" s="231"/>
      <c r="M1405" s="232"/>
      <c r="N1405" s="233"/>
      <c r="O1405" s="233"/>
      <c r="P1405" s="233"/>
      <c r="Q1405" s="233"/>
      <c r="R1405" s="233"/>
      <c r="S1405" s="233"/>
      <c r="T1405" s="234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5" t="s">
        <v>157</v>
      </c>
      <c r="AU1405" s="235" t="s">
        <v>85</v>
      </c>
      <c r="AV1405" s="13" t="s">
        <v>83</v>
      </c>
      <c r="AW1405" s="13" t="s">
        <v>37</v>
      </c>
      <c r="AX1405" s="13" t="s">
        <v>75</v>
      </c>
      <c r="AY1405" s="235" t="s">
        <v>146</v>
      </c>
    </row>
    <row r="1406" s="14" customFormat="1">
      <c r="A1406" s="14"/>
      <c r="B1406" s="236"/>
      <c r="C1406" s="237"/>
      <c r="D1406" s="227" t="s">
        <v>157</v>
      </c>
      <c r="E1406" s="238" t="s">
        <v>19</v>
      </c>
      <c r="F1406" s="239" t="s">
        <v>83</v>
      </c>
      <c r="G1406" s="237"/>
      <c r="H1406" s="240">
        <v>1</v>
      </c>
      <c r="I1406" s="241"/>
      <c r="J1406" s="237"/>
      <c r="K1406" s="237"/>
      <c r="L1406" s="242"/>
      <c r="M1406" s="243"/>
      <c r="N1406" s="244"/>
      <c r="O1406" s="244"/>
      <c r="P1406" s="244"/>
      <c r="Q1406" s="244"/>
      <c r="R1406" s="244"/>
      <c r="S1406" s="244"/>
      <c r="T1406" s="245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46" t="s">
        <v>157</v>
      </c>
      <c r="AU1406" s="246" t="s">
        <v>85</v>
      </c>
      <c r="AV1406" s="14" t="s">
        <v>85</v>
      </c>
      <c r="AW1406" s="14" t="s">
        <v>37</v>
      </c>
      <c r="AX1406" s="14" t="s">
        <v>75</v>
      </c>
      <c r="AY1406" s="246" t="s">
        <v>146</v>
      </c>
    </row>
    <row r="1407" s="16" customFormat="1">
      <c r="A1407" s="16"/>
      <c r="B1407" s="258"/>
      <c r="C1407" s="259"/>
      <c r="D1407" s="227" t="s">
        <v>157</v>
      </c>
      <c r="E1407" s="260" t="s">
        <v>19</v>
      </c>
      <c r="F1407" s="261" t="s">
        <v>167</v>
      </c>
      <c r="G1407" s="259"/>
      <c r="H1407" s="262">
        <v>1</v>
      </c>
      <c r="I1407" s="263"/>
      <c r="J1407" s="259"/>
      <c r="K1407" s="259"/>
      <c r="L1407" s="264"/>
      <c r="M1407" s="265"/>
      <c r="N1407" s="266"/>
      <c r="O1407" s="266"/>
      <c r="P1407" s="266"/>
      <c r="Q1407" s="266"/>
      <c r="R1407" s="266"/>
      <c r="S1407" s="266"/>
      <c r="T1407" s="267"/>
      <c r="U1407" s="16"/>
      <c r="V1407" s="16"/>
      <c r="W1407" s="16"/>
      <c r="X1407" s="16"/>
      <c r="Y1407" s="16"/>
      <c r="Z1407" s="16"/>
      <c r="AA1407" s="16"/>
      <c r="AB1407" s="16"/>
      <c r="AC1407" s="16"/>
      <c r="AD1407" s="16"/>
      <c r="AE1407" s="16"/>
      <c r="AT1407" s="268" t="s">
        <v>157</v>
      </c>
      <c r="AU1407" s="268" t="s">
        <v>85</v>
      </c>
      <c r="AV1407" s="16" t="s">
        <v>153</v>
      </c>
      <c r="AW1407" s="16" t="s">
        <v>37</v>
      </c>
      <c r="AX1407" s="16" t="s">
        <v>83</v>
      </c>
      <c r="AY1407" s="268" t="s">
        <v>146</v>
      </c>
    </row>
    <row r="1408" s="2" customFormat="1" ht="16.5" customHeight="1">
      <c r="A1408" s="41"/>
      <c r="B1408" s="42"/>
      <c r="C1408" s="269" t="s">
        <v>1683</v>
      </c>
      <c r="D1408" s="269" t="s">
        <v>224</v>
      </c>
      <c r="E1408" s="270" t="s">
        <v>1684</v>
      </c>
      <c r="F1408" s="271" t="s">
        <v>1685</v>
      </c>
      <c r="G1408" s="272" t="s">
        <v>256</v>
      </c>
      <c r="H1408" s="273">
        <v>1</v>
      </c>
      <c r="I1408" s="274"/>
      <c r="J1408" s="275">
        <f>ROUND(I1408*H1408,2)</f>
        <v>0</v>
      </c>
      <c r="K1408" s="271" t="s">
        <v>152</v>
      </c>
      <c r="L1408" s="276"/>
      <c r="M1408" s="277" t="s">
        <v>19</v>
      </c>
      <c r="N1408" s="278" t="s">
        <v>46</v>
      </c>
      <c r="O1408" s="87"/>
      <c r="P1408" s="216">
        <f>O1408*H1408</f>
        <v>0</v>
      </c>
      <c r="Q1408" s="216">
        <v>0.00040000000000000002</v>
      </c>
      <c r="R1408" s="216">
        <f>Q1408*H1408</f>
        <v>0.00040000000000000002</v>
      </c>
      <c r="S1408" s="216">
        <v>0</v>
      </c>
      <c r="T1408" s="217">
        <f>S1408*H1408</f>
        <v>0</v>
      </c>
      <c r="U1408" s="41"/>
      <c r="V1408" s="41"/>
      <c r="W1408" s="41"/>
      <c r="X1408" s="41"/>
      <c r="Y1408" s="41"/>
      <c r="Z1408" s="41"/>
      <c r="AA1408" s="41"/>
      <c r="AB1408" s="41"/>
      <c r="AC1408" s="41"/>
      <c r="AD1408" s="41"/>
      <c r="AE1408" s="41"/>
      <c r="AR1408" s="218" t="s">
        <v>396</v>
      </c>
      <c r="AT1408" s="218" t="s">
        <v>224</v>
      </c>
      <c r="AU1408" s="218" t="s">
        <v>85</v>
      </c>
      <c r="AY1408" s="20" t="s">
        <v>146</v>
      </c>
      <c r="BE1408" s="219">
        <f>IF(N1408="základní",J1408,0)</f>
        <v>0</v>
      </c>
      <c r="BF1408" s="219">
        <f>IF(N1408="snížená",J1408,0)</f>
        <v>0</v>
      </c>
      <c r="BG1408" s="219">
        <f>IF(N1408="zákl. přenesená",J1408,0)</f>
        <v>0</v>
      </c>
      <c r="BH1408" s="219">
        <f>IF(N1408="sníž. přenesená",J1408,0)</f>
        <v>0</v>
      </c>
      <c r="BI1408" s="219">
        <f>IF(N1408="nulová",J1408,0)</f>
        <v>0</v>
      </c>
      <c r="BJ1408" s="20" t="s">
        <v>83</v>
      </c>
      <c r="BK1408" s="219">
        <f>ROUND(I1408*H1408,2)</f>
        <v>0</v>
      </c>
      <c r="BL1408" s="20" t="s">
        <v>266</v>
      </c>
      <c r="BM1408" s="218" t="s">
        <v>1686</v>
      </c>
    </row>
    <row r="1409" s="13" customFormat="1">
      <c r="A1409" s="13"/>
      <c r="B1409" s="225"/>
      <c r="C1409" s="226"/>
      <c r="D1409" s="227" t="s">
        <v>157</v>
      </c>
      <c r="E1409" s="228" t="s">
        <v>19</v>
      </c>
      <c r="F1409" s="229" t="s">
        <v>1571</v>
      </c>
      <c r="G1409" s="226"/>
      <c r="H1409" s="228" t="s">
        <v>19</v>
      </c>
      <c r="I1409" s="230"/>
      <c r="J1409" s="226"/>
      <c r="K1409" s="226"/>
      <c r="L1409" s="231"/>
      <c r="M1409" s="232"/>
      <c r="N1409" s="233"/>
      <c r="O1409" s="233"/>
      <c r="P1409" s="233"/>
      <c r="Q1409" s="233"/>
      <c r="R1409" s="233"/>
      <c r="S1409" s="233"/>
      <c r="T1409" s="234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5" t="s">
        <v>157</v>
      </c>
      <c r="AU1409" s="235" t="s">
        <v>85</v>
      </c>
      <c r="AV1409" s="13" t="s">
        <v>83</v>
      </c>
      <c r="AW1409" s="13" t="s">
        <v>37</v>
      </c>
      <c r="AX1409" s="13" t="s">
        <v>75</v>
      </c>
      <c r="AY1409" s="235" t="s">
        <v>146</v>
      </c>
    </row>
    <row r="1410" s="14" customFormat="1">
      <c r="A1410" s="14"/>
      <c r="B1410" s="236"/>
      <c r="C1410" s="237"/>
      <c r="D1410" s="227" t="s">
        <v>157</v>
      </c>
      <c r="E1410" s="238" t="s">
        <v>19</v>
      </c>
      <c r="F1410" s="239" t="s">
        <v>83</v>
      </c>
      <c r="G1410" s="237"/>
      <c r="H1410" s="240">
        <v>1</v>
      </c>
      <c r="I1410" s="241"/>
      <c r="J1410" s="237"/>
      <c r="K1410" s="237"/>
      <c r="L1410" s="242"/>
      <c r="M1410" s="243"/>
      <c r="N1410" s="244"/>
      <c r="O1410" s="244"/>
      <c r="P1410" s="244"/>
      <c r="Q1410" s="244"/>
      <c r="R1410" s="244"/>
      <c r="S1410" s="244"/>
      <c r="T1410" s="245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6" t="s">
        <v>157</v>
      </c>
      <c r="AU1410" s="246" t="s">
        <v>85</v>
      </c>
      <c r="AV1410" s="14" t="s">
        <v>85</v>
      </c>
      <c r="AW1410" s="14" t="s">
        <v>37</v>
      </c>
      <c r="AX1410" s="14" t="s">
        <v>75</v>
      </c>
      <c r="AY1410" s="246" t="s">
        <v>146</v>
      </c>
    </row>
    <row r="1411" s="16" customFormat="1">
      <c r="A1411" s="16"/>
      <c r="B1411" s="258"/>
      <c r="C1411" s="259"/>
      <c r="D1411" s="227" t="s">
        <v>157</v>
      </c>
      <c r="E1411" s="260" t="s">
        <v>19</v>
      </c>
      <c r="F1411" s="261" t="s">
        <v>167</v>
      </c>
      <c r="G1411" s="259"/>
      <c r="H1411" s="262">
        <v>1</v>
      </c>
      <c r="I1411" s="263"/>
      <c r="J1411" s="259"/>
      <c r="K1411" s="259"/>
      <c r="L1411" s="264"/>
      <c r="M1411" s="265"/>
      <c r="N1411" s="266"/>
      <c r="O1411" s="266"/>
      <c r="P1411" s="266"/>
      <c r="Q1411" s="266"/>
      <c r="R1411" s="266"/>
      <c r="S1411" s="266"/>
      <c r="T1411" s="267"/>
      <c r="U1411" s="16"/>
      <c r="V1411" s="16"/>
      <c r="W1411" s="16"/>
      <c r="X1411" s="16"/>
      <c r="Y1411" s="16"/>
      <c r="Z1411" s="16"/>
      <c r="AA1411" s="16"/>
      <c r="AB1411" s="16"/>
      <c r="AC1411" s="16"/>
      <c r="AD1411" s="16"/>
      <c r="AE1411" s="16"/>
      <c r="AT1411" s="268" t="s">
        <v>157</v>
      </c>
      <c r="AU1411" s="268" t="s">
        <v>85</v>
      </c>
      <c r="AV1411" s="16" t="s">
        <v>153</v>
      </c>
      <c r="AW1411" s="16" t="s">
        <v>37</v>
      </c>
      <c r="AX1411" s="16" t="s">
        <v>83</v>
      </c>
      <c r="AY1411" s="268" t="s">
        <v>146</v>
      </c>
    </row>
    <row r="1412" s="2" customFormat="1" ht="24.15" customHeight="1">
      <c r="A1412" s="41"/>
      <c r="B1412" s="42"/>
      <c r="C1412" s="207" t="s">
        <v>1687</v>
      </c>
      <c r="D1412" s="207" t="s">
        <v>148</v>
      </c>
      <c r="E1412" s="208" t="s">
        <v>1688</v>
      </c>
      <c r="F1412" s="209" t="s">
        <v>1689</v>
      </c>
      <c r="G1412" s="210" t="s">
        <v>256</v>
      </c>
      <c r="H1412" s="211">
        <v>1</v>
      </c>
      <c r="I1412" s="212"/>
      <c r="J1412" s="213">
        <f>ROUND(I1412*H1412,2)</f>
        <v>0</v>
      </c>
      <c r="K1412" s="209" t="s">
        <v>152</v>
      </c>
      <c r="L1412" s="47"/>
      <c r="M1412" s="214" t="s">
        <v>19</v>
      </c>
      <c r="N1412" s="215" t="s">
        <v>46</v>
      </c>
      <c r="O1412" s="87"/>
      <c r="P1412" s="216">
        <f>O1412*H1412</f>
        <v>0</v>
      </c>
      <c r="Q1412" s="216">
        <v>0</v>
      </c>
      <c r="R1412" s="216">
        <f>Q1412*H1412</f>
        <v>0</v>
      </c>
      <c r="S1412" s="216">
        <v>0</v>
      </c>
      <c r="T1412" s="217">
        <f>S1412*H1412</f>
        <v>0</v>
      </c>
      <c r="U1412" s="41"/>
      <c r="V1412" s="41"/>
      <c r="W1412" s="41"/>
      <c r="X1412" s="41"/>
      <c r="Y1412" s="41"/>
      <c r="Z1412" s="41"/>
      <c r="AA1412" s="41"/>
      <c r="AB1412" s="41"/>
      <c r="AC1412" s="41"/>
      <c r="AD1412" s="41"/>
      <c r="AE1412" s="41"/>
      <c r="AR1412" s="218" t="s">
        <v>266</v>
      </c>
      <c r="AT1412" s="218" t="s">
        <v>148</v>
      </c>
      <c r="AU1412" s="218" t="s">
        <v>85</v>
      </c>
      <c r="AY1412" s="20" t="s">
        <v>146</v>
      </c>
      <c r="BE1412" s="219">
        <f>IF(N1412="základní",J1412,0)</f>
        <v>0</v>
      </c>
      <c r="BF1412" s="219">
        <f>IF(N1412="snížená",J1412,0)</f>
        <v>0</v>
      </c>
      <c r="BG1412" s="219">
        <f>IF(N1412="zákl. přenesená",J1412,0)</f>
        <v>0</v>
      </c>
      <c r="BH1412" s="219">
        <f>IF(N1412="sníž. přenesená",J1412,0)</f>
        <v>0</v>
      </c>
      <c r="BI1412" s="219">
        <f>IF(N1412="nulová",J1412,0)</f>
        <v>0</v>
      </c>
      <c r="BJ1412" s="20" t="s">
        <v>83</v>
      </c>
      <c r="BK1412" s="219">
        <f>ROUND(I1412*H1412,2)</f>
        <v>0</v>
      </c>
      <c r="BL1412" s="20" t="s">
        <v>266</v>
      </c>
      <c r="BM1412" s="218" t="s">
        <v>1690</v>
      </c>
    </row>
    <row r="1413" s="2" customFormat="1">
      <c r="A1413" s="41"/>
      <c r="B1413" s="42"/>
      <c r="C1413" s="43"/>
      <c r="D1413" s="220" t="s">
        <v>155</v>
      </c>
      <c r="E1413" s="43"/>
      <c r="F1413" s="221" t="s">
        <v>1691</v>
      </c>
      <c r="G1413" s="43"/>
      <c r="H1413" s="43"/>
      <c r="I1413" s="222"/>
      <c r="J1413" s="43"/>
      <c r="K1413" s="43"/>
      <c r="L1413" s="47"/>
      <c r="M1413" s="223"/>
      <c r="N1413" s="224"/>
      <c r="O1413" s="87"/>
      <c r="P1413" s="87"/>
      <c r="Q1413" s="87"/>
      <c r="R1413" s="87"/>
      <c r="S1413" s="87"/>
      <c r="T1413" s="88"/>
      <c r="U1413" s="41"/>
      <c r="V1413" s="41"/>
      <c r="W1413" s="41"/>
      <c r="X1413" s="41"/>
      <c r="Y1413" s="41"/>
      <c r="Z1413" s="41"/>
      <c r="AA1413" s="41"/>
      <c r="AB1413" s="41"/>
      <c r="AC1413" s="41"/>
      <c r="AD1413" s="41"/>
      <c r="AE1413" s="41"/>
      <c r="AT1413" s="20" t="s">
        <v>155</v>
      </c>
      <c r="AU1413" s="20" t="s">
        <v>85</v>
      </c>
    </row>
    <row r="1414" s="13" customFormat="1">
      <c r="A1414" s="13"/>
      <c r="B1414" s="225"/>
      <c r="C1414" s="226"/>
      <c r="D1414" s="227" t="s">
        <v>157</v>
      </c>
      <c r="E1414" s="228" t="s">
        <v>19</v>
      </c>
      <c r="F1414" s="229" t="s">
        <v>1553</v>
      </c>
      <c r="G1414" s="226"/>
      <c r="H1414" s="228" t="s">
        <v>19</v>
      </c>
      <c r="I1414" s="230"/>
      <c r="J1414" s="226"/>
      <c r="K1414" s="226"/>
      <c r="L1414" s="231"/>
      <c r="M1414" s="232"/>
      <c r="N1414" s="233"/>
      <c r="O1414" s="233"/>
      <c r="P1414" s="233"/>
      <c r="Q1414" s="233"/>
      <c r="R1414" s="233"/>
      <c r="S1414" s="233"/>
      <c r="T1414" s="234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5" t="s">
        <v>157</v>
      </c>
      <c r="AU1414" s="235" t="s">
        <v>85</v>
      </c>
      <c r="AV1414" s="13" t="s">
        <v>83</v>
      </c>
      <c r="AW1414" s="13" t="s">
        <v>37</v>
      </c>
      <c r="AX1414" s="13" t="s">
        <v>75</v>
      </c>
      <c r="AY1414" s="235" t="s">
        <v>146</v>
      </c>
    </row>
    <row r="1415" s="14" customFormat="1">
      <c r="A1415" s="14"/>
      <c r="B1415" s="236"/>
      <c r="C1415" s="237"/>
      <c r="D1415" s="227" t="s">
        <v>157</v>
      </c>
      <c r="E1415" s="238" t="s">
        <v>19</v>
      </c>
      <c r="F1415" s="239" t="s">
        <v>83</v>
      </c>
      <c r="G1415" s="237"/>
      <c r="H1415" s="240">
        <v>1</v>
      </c>
      <c r="I1415" s="241"/>
      <c r="J1415" s="237"/>
      <c r="K1415" s="237"/>
      <c r="L1415" s="242"/>
      <c r="M1415" s="243"/>
      <c r="N1415" s="244"/>
      <c r="O1415" s="244"/>
      <c r="P1415" s="244"/>
      <c r="Q1415" s="244"/>
      <c r="R1415" s="244"/>
      <c r="S1415" s="244"/>
      <c r="T1415" s="245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46" t="s">
        <v>157</v>
      </c>
      <c r="AU1415" s="246" t="s">
        <v>85</v>
      </c>
      <c r="AV1415" s="14" t="s">
        <v>85</v>
      </c>
      <c r="AW1415" s="14" t="s">
        <v>37</v>
      </c>
      <c r="AX1415" s="14" t="s">
        <v>75</v>
      </c>
      <c r="AY1415" s="246" t="s">
        <v>146</v>
      </c>
    </row>
    <row r="1416" s="16" customFormat="1">
      <c r="A1416" s="16"/>
      <c r="B1416" s="258"/>
      <c r="C1416" s="259"/>
      <c r="D1416" s="227" t="s">
        <v>157</v>
      </c>
      <c r="E1416" s="260" t="s">
        <v>19</v>
      </c>
      <c r="F1416" s="261" t="s">
        <v>167</v>
      </c>
      <c r="G1416" s="259"/>
      <c r="H1416" s="262">
        <v>1</v>
      </c>
      <c r="I1416" s="263"/>
      <c r="J1416" s="259"/>
      <c r="K1416" s="259"/>
      <c r="L1416" s="264"/>
      <c r="M1416" s="265"/>
      <c r="N1416" s="266"/>
      <c r="O1416" s="266"/>
      <c r="P1416" s="266"/>
      <c r="Q1416" s="266"/>
      <c r="R1416" s="266"/>
      <c r="S1416" s="266"/>
      <c r="T1416" s="267"/>
      <c r="U1416" s="16"/>
      <c r="V1416" s="16"/>
      <c r="W1416" s="16"/>
      <c r="X1416" s="16"/>
      <c r="Y1416" s="16"/>
      <c r="Z1416" s="16"/>
      <c r="AA1416" s="16"/>
      <c r="AB1416" s="16"/>
      <c r="AC1416" s="16"/>
      <c r="AD1416" s="16"/>
      <c r="AE1416" s="16"/>
      <c r="AT1416" s="268" t="s">
        <v>157</v>
      </c>
      <c r="AU1416" s="268" t="s">
        <v>85</v>
      </c>
      <c r="AV1416" s="16" t="s">
        <v>153</v>
      </c>
      <c r="AW1416" s="16" t="s">
        <v>37</v>
      </c>
      <c r="AX1416" s="16" t="s">
        <v>83</v>
      </c>
      <c r="AY1416" s="268" t="s">
        <v>146</v>
      </c>
    </row>
    <row r="1417" s="2" customFormat="1" ht="16.5" customHeight="1">
      <c r="A1417" s="41"/>
      <c r="B1417" s="42"/>
      <c r="C1417" s="269" t="s">
        <v>1692</v>
      </c>
      <c r="D1417" s="269" t="s">
        <v>224</v>
      </c>
      <c r="E1417" s="270" t="s">
        <v>1693</v>
      </c>
      <c r="F1417" s="271" t="s">
        <v>1694</v>
      </c>
      <c r="G1417" s="272" t="s">
        <v>256</v>
      </c>
      <c r="H1417" s="273">
        <v>1</v>
      </c>
      <c r="I1417" s="274"/>
      <c r="J1417" s="275">
        <f>ROUND(I1417*H1417,2)</f>
        <v>0</v>
      </c>
      <c r="K1417" s="271" t="s">
        <v>152</v>
      </c>
      <c r="L1417" s="276"/>
      <c r="M1417" s="277" t="s">
        <v>19</v>
      </c>
      <c r="N1417" s="278" t="s">
        <v>46</v>
      </c>
      <c r="O1417" s="87"/>
      <c r="P1417" s="216">
        <f>O1417*H1417</f>
        <v>0</v>
      </c>
      <c r="Q1417" s="216">
        <v>0.00050000000000000001</v>
      </c>
      <c r="R1417" s="216">
        <f>Q1417*H1417</f>
        <v>0.00050000000000000001</v>
      </c>
      <c r="S1417" s="216">
        <v>0</v>
      </c>
      <c r="T1417" s="217">
        <f>S1417*H1417</f>
        <v>0</v>
      </c>
      <c r="U1417" s="41"/>
      <c r="V1417" s="41"/>
      <c r="W1417" s="41"/>
      <c r="X1417" s="41"/>
      <c r="Y1417" s="41"/>
      <c r="Z1417" s="41"/>
      <c r="AA1417" s="41"/>
      <c r="AB1417" s="41"/>
      <c r="AC1417" s="41"/>
      <c r="AD1417" s="41"/>
      <c r="AE1417" s="41"/>
      <c r="AR1417" s="218" t="s">
        <v>396</v>
      </c>
      <c r="AT1417" s="218" t="s">
        <v>224</v>
      </c>
      <c r="AU1417" s="218" t="s">
        <v>85</v>
      </c>
      <c r="AY1417" s="20" t="s">
        <v>146</v>
      </c>
      <c r="BE1417" s="219">
        <f>IF(N1417="základní",J1417,0)</f>
        <v>0</v>
      </c>
      <c r="BF1417" s="219">
        <f>IF(N1417="snížená",J1417,0)</f>
        <v>0</v>
      </c>
      <c r="BG1417" s="219">
        <f>IF(N1417="zákl. přenesená",J1417,0)</f>
        <v>0</v>
      </c>
      <c r="BH1417" s="219">
        <f>IF(N1417="sníž. přenesená",J1417,0)</f>
        <v>0</v>
      </c>
      <c r="BI1417" s="219">
        <f>IF(N1417="nulová",J1417,0)</f>
        <v>0</v>
      </c>
      <c r="BJ1417" s="20" t="s">
        <v>83</v>
      </c>
      <c r="BK1417" s="219">
        <f>ROUND(I1417*H1417,2)</f>
        <v>0</v>
      </c>
      <c r="BL1417" s="20" t="s">
        <v>266</v>
      </c>
      <c r="BM1417" s="218" t="s">
        <v>1695</v>
      </c>
    </row>
    <row r="1418" s="2" customFormat="1" ht="24.15" customHeight="1">
      <c r="A1418" s="41"/>
      <c r="B1418" s="42"/>
      <c r="C1418" s="207" t="s">
        <v>1696</v>
      </c>
      <c r="D1418" s="207" t="s">
        <v>148</v>
      </c>
      <c r="E1418" s="208" t="s">
        <v>1697</v>
      </c>
      <c r="F1418" s="209" t="s">
        <v>1698</v>
      </c>
      <c r="G1418" s="210" t="s">
        <v>318</v>
      </c>
      <c r="H1418" s="211">
        <v>48</v>
      </c>
      <c r="I1418" s="212"/>
      <c r="J1418" s="213">
        <f>ROUND(I1418*H1418,2)</f>
        <v>0</v>
      </c>
      <c r="K1418" s="209" t="s">
        <v>152</v>
      </c>
      <c r="L1418" s="47"/>
      <c r="M1418" s="214" t="s">
        <v>19</v>
      </c>
      <c r="N1418" s="215" t="s">
        <v>46</v>
      </c>
      <c r="O1418" s="87"/>
      <c r="P1418" s="216">
        <f>O1418*H1418</f>
        <v>0</v>
      </c>
      <c r="Q1418" s="216">
        <v>0</v>
      </c>
      <c r="R1418" s="216">
        <f>Q1418*H1418</f>
        <v>0</v>
      </c>
      <c r="S1418" s="216">
        <v>0</v>
      </c>
      <c r="T1418" s="217">
        <f>S1418*H1418</f>
        <v>0</v>
      </c>
      <c r="U1418" s="41"/>
      <c r="V1418" s="41"/>
      <c r="W1418" s="41"/>
      <c r="X1418" s="41"/>
      <c r="Y1418" s="41"/>
      <c r="Z1418" s="41"/>
      <c r="AA1418" s="41"/>
      <c r="AB1418" s="41"/>
      <c r="AC1418" s="41"/>
      <c r="AD1418" s="41"/>
      <c r="AE1418" s="41"/>
      <c r="AR1418" s="218" t="s">
        <v>266</v>
      </c>
      <c r="AT1418" s="218" t="s">
        <v>148</v>
      </c>
      <c r="AU1418" s="218" t="s">
        <v>85</v>
      </c>
      <c r="AY1418" s="20" t="s">
        <v>146</v>
      </c>
      <c r="BE1418" s="219">
        <f>IF(N1418="základní",J1418,0)</f>
        <v>0</v>
      </c>
      <c r="BF1418" s="219">
        <f>IF(N1418="snížená",J1418,0)</f>
        <v>0</v>
      </c>
      <c r="BG1418" s="219">
        <f>IF(N1418="zákl. přenesená",J1418,0)</f>
        <v>0</v>
      </c>
      <c r="BH1418" s="219">
        <f>IF(N1418="sníž. přenesená",J1418,0)</f>
        <v>0</v>
      </c>
      <c r="BI1418" s="219">
        <f>IF(N1418="nulová",J1418,0)</f>
        <v>0</v>
      </c>
      <c r="BJ1418" s="20" t="s">
        <v>83</v>
      </c>
      <c r="BK1418" s="219">
        <f>ROUND(I1418*H1418,2)</f>
        <v>0</v>
      </c>
      <c r="BL1418" s="20" t="s">
        <v>266</v>
      </c>
      <c r="BM1418" s="218" t="s">
        <v>1699</v>
      </c>
    </row>
    <row r="1419" s="2" customFormat="1">
      <c r="A1419" s="41"/>
      <c r="B1419" s="42"/>
      <c r="C1419" s="43"/>
      <c r="D1419" s="220" t="s">
        <v>155</v>
      </c>
      <c r="E1419" s="43"/>
      <c r="F1419" s="221" t="s">
        <v>1700</v>
      </c>
      <c r="G1419" s="43"/>
      <c r="H1419" s="43"/>
      <c r="I1419" s="222"/>
      <c r="J1419" s="43"/>
      <c r="K1419" s="43"/>
      <c r="L1419" s="47"/>
      <c r="M1419" s="223"/>
      <c r="N1419" s="224"/>
      <c r="O1419" s="87"/>
      <c r="P1419" s="87"/>
      <c r="Q1419" s="87"/>
      <c r="R1419" s="87"/>
      <c r="S1419" s="87"/>
      <c r="T1419" s="88"/>
      <c r="U1419" s="41"/>
      <c r="V1419" s="41"/>
      <c r="W1419" s="41"/>
      <c r="X1419" s="41"/>
      <c r="Y1419" s="41"/>
      <c r="Z1419" s="41"/>
      <c r="AA1419" s="41"/>
      <c r="AB1419" s="41"/>
      <c r="AC1419" s="41"/>
      <c r="AD1419" s="41"/>
      <c r="AE1419" s="41"/>
      <c r="AT1419" s="20" t="s">
        <v>155</v>
      </c>
      <c r="AU1419" s="20" t="s">
        <v>85</v>
      </c>
    </row>
    <row r="1420" s="13" customFormat="1">
      <c r="A1420" s="13"/>
      <c r="B1420" s="225"/>
      <c r="C1420" s="226"/>
      <c r="D1420" s="227" t="s">
        <v>157</v>
      </c>
      <c r="E1420" s="228" t="s">
        <v>19</v>
      </c>
      <c r="F1420" s="229" t="s">
        <v>1591</v>
      </c>
      <c r="G1420" s="226"/>
      <c r="H1420" s="228" t="s">
        <v>19</v>
      </c>
      <c r="I1420" s="230"/>
      <c r="J1420" s="226"/>
      <c r="K1420" s="226"/>
      <c r="L1420" s="231"/>
      <c r="M1420" s="232"/>
      <c r="N1420" s="233"/>
      <c r="O1420" s="233"/>
      <c r="P1420" s="233"/>
      <c r="Q1420" s="233"/>
      <c r="R1420" s="233"/>
      <c r="S1420" s="233"/>
      <c r="T1420" s="234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5" t="s">
        <v>157</v>
      </c>
      <c r="AU1420" s="235" t="s">
        <v>85</v>
      </c>
      <c r="AV1420" s="13" t="s">
        <v>83</v>
      </c>
      <c r="AW1420" s="13" t="s">
        <v>37</v>
      </c>
      <c r="AX1420" s="13" t="s">
        <v>75</v>
      </c>
      <c r="AY1420" s="235" t="s">
        <v>146</v>
      </c>
    </row>
    <row r="1421" s="14" customFormat="1">
      <c r="A1421" s="14"/>
      <c r="B1421" s="236"/>
      <c r="C1421" s="237"/>
      <c r="D1421" s="227" t="s">
        <v>157</v>
      </c>
      <c r="E1421" s="238" t="s">
        <v>19</v>
      </c>
      <c r="F1421" s="239" t="s">
        <v>1701</v>
      </c>
      <c r="G1421" s="237"/>
      <c r="H1421" s="240">
        <v>24</v>
      </c>
      <c r="I1421" s="241"/>
      <c r="J1421" s="237"/>
      <c r="K1421" s="237"/>
      <c r="L1421" s="242"/>
      <c r="M1421" s="243"/>
      <c r="N1421" s="244"/>
      <c r="O1421" s="244"/>
      <c r="P1421" s="244"/>
      <c r="Q1421" s="244"/>
      <c r="R1421" s="244"/>
      <c r="S1421" s="244"/>
      <c r="T1421" s="245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46" t="s">
        <v>157</v>
      </c>
      <c r="AU1421" s="246" t="s">
        <v>85</v>
      </c>
      <c r="AV1421" s="14" t="s">
        <v>85</v>
      </c>
      <c r="AW1421" s="14" t="s">
        <v>37</v>
      </c>
      <c r="AX1421" s="14" t="s">
        <v>75</v>
      </c>
      <c r="AY1421" s="246" t="s">
        <v>146</v>
      </c>
    </row>
    <row r="1422" s="13" customFormat="1">
      <c r="A1422" s="13"/>
      <c r="B1422" s="225"/>
      <c r="C1422" s="226"/>
      <c r="D1422" s="227" t="s">
        <v>157</v>
      </c>
      <c r="E1422" s="228" t="s">
        <v>19</v>
      </c>
      <c r="F1422" s="229" t="s">
        <v>1555</v>
      </c>
      <c r="G1422" s="226"/>
      <c r="H1422" s="228" t="s">
        <v>19</v>
      </c>
      <c r="I1422" s="230"/>
      <c r="J1422" s="226"/>
      <c r="K1422" s="226"/>
      <c r="L1422" s="231"/>
      <c r="M1422" s="232"/>
      <c r="N1422" s="233"/>
      <c r="O1422" s="233"/>
      <c r="P1422" s="233"/>
      <c r="Q1422" s="233"/>
      <c r="R1422" s="233"/>
      <c r="S1422" s="233"/>
      <c r="T1422" s="234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5" t="s">
        <v>157</v>
      </c>
      <c r="AU1422" s="235" t="s">
        <v>85</v>
      </c>
      <c r="AV1422" s="13" t="s">
        <v>83</v>
      </c>
      <c r="AW1422" s="13" t="s">
        <v>37</v>
      </c>
      <c r="AX1422" s="13" t="s">
        <v>75</v>
      </c>
      <c r="AY1422" s="235" t="s">
        <v>146</v>
      </c>
    </row>
    <row r="1423" s="14" customFormat="1">
      <c r="A1423" s="14"/>
      <c r="B1423" s="236"/>
      <c r="C1423" s="237"/>
      <c r="D1423" s="227" t="s">
        <v>157</v>
      </c>
      <c r="E1423" s="238" t="s">
        <v>19</v>
      </c>
      <c r="F1423" s="239" t="s">
        <v>1701</v>
      </c>
      <c r="G1423" s="237"/>
      <c r="H1423" s="240">
        <v>24</v>
      </c>
      <c r="I1423" s="241"/>
      <c r="J1423" s="237"/>
      <c r="K1423" s="237"/>
      <c r="L1423" s="242"/>
      <c r="M1423" s="243"/>
      <c r="N1423" s="244"/>
      <c r="O1423" s="244"/>
      <c r="P1423" s="244"/>
      <c r="Q1423" s="244"/>
      <c r="R1423" s="244"/>
      <c r="S1423" s="244"/>
      <c r="T1423" s="245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46" t="s">
        <v>157</v>
      </c>
      <c r="AU1423" s="246" t="s">
        <v>85</v>
      </c>
      <c r="AV1423" s="14" t="s">
        <v>85</v>
      </c>
      <c r="AW1423" s="14" t="s">
        <v>37</v>
      </c>
      <c r="AX1423" s="14" t="s">
        <v>75</v>
      </c>
      <c r="AY1423" s="246" t="s">
        <v>146</v>
      </c>
    </row>
    <row r="1424" s="16" customFormat="1">
      <c r="A1424" s="16"/>
      <c r="B1424" s="258"/>
      <c r="C1424" s="259"/>
      <c r="D1424" s="227" t="s">
        <v>157</v>
      </c>
      <c r="E1424" s="260" t="s">
        <v>19</v>
      </c>
      <c r="F1424" s="261" t="s">
        <v>167</v>
      </c>
      <c r="G1424" s="259"/>
      <c r="H1424" s="262">
        <v>48</v>
      </c>
      <c r="I1424" s="263"/>
      <c r="J1424" s="259"/>
      <c r="K1424" s="259"/>
      <c r="L1424" s="264"/>
      <c r="M1424" s="265"/>
      <c r="N1424" s="266"/>
      <c r="O1424" s="266"/>
      <c r="P1424" s="266"/>
      <c r="Q1424" s="266"/>
      <c r="R1424" s="266"/>
      <c r="S1424" s="266"/>
      <c r="T1424" s="267"/>
      <c r="U1424" s="16"/>
      <c r="V1424" s="16"/>
      <c r="W1424" s="16"/>
      <c r="X1424" s="16"/>
      <c r="Y1424" s="16"/>
      <c r="Z1424" s="16"/>
      <c r="AA1424" s="16"/>
      <c r="AB1424" s="16"/>
      <c r="AC1424" s="16"/>
      <c r="AD1424" s="16"/>
      <c r="AE1424" s="16"/>
      <c r="AT1424" s="268" t="s">
        <v>157</v>
      </c>
      <c r="AU1424" s="268" t="s">
        <v>85</v>
      </c>
      <c r="AV1424" s="16" t="s">
        <v>153</v>
      </c>
      <c r="AW1424" s="16" t="s">
        <v>37</v>
      </c>
      <c r="AX1424" s="16" t="s">
        <v>83</v>
      </c>
      <c r="AY1424" s="268" t="s">
        <v>146</v>
      </c>
    </row>
    <row r="1425" s="2" customFormat="1" ht="16.5" customHeight="1">
      <c r="A1425" s="41"/>
      <c r="B1425" s="42"/>
      <c r="C1425" s="269" t="s">
        <v>1702</v>
      </c>
      <c r="D1425" s="269" t="s">
        <v>224</v>
      </c>
      <c r="E1425" s="270" t="s">
        <v>1703</v>
      </c>
      <c r="F1425" s="271" t="s">
        <v>1704</v>
      </c>
      <c r="G1425" s="272" t="s">
        <v>318</v>
      </c>
      <c r="H1425" s="273">
        <v>57.600000000000001</v>
      </c>
      <c r="I1425" s="274"/>
      <c r="J1425" s="275">
        <f>ROUND(I1425*H1425,2)</f>
        <v>0</v>
      </c>
      <c r="K1425" s="271" t="s">
        <v>152</v>
      </c>
      <c r="L1425" s="276"/>
      <c r="M1425" s="277" t="s">
        <v>19</v>
      </c>
      <c r="N1425" s="278" t="s">
        <v>46</v>
      </c>
      <c r="O1425" s="87"/>
      <c r="P1425" s="216">
        <f>O1425*H1425</f>
        <v>0</v>
      </c>
      <c r="Q1425" s="216">
        <v>0.00059999999999999995</v>
      </c>
      <c r="R1425" s="216">
        <f>Q1425*H1425</f>
        <v>0.03456</v>
      </c>
      <c r="S1425" s="216">
        <v>0</v>
      </c>
      <c r="T1425" s="217">
        <f>S1425*H1425</f>
        <v>0</v>
      </c>
      <c r="U1425" s="41"/>
      <c r="V1425" s="41"/>
      <c r="W1425" s="41"/>
      <c r="X1425" s="41"/>
      <c r="Y1425" s="41"/>
      <c r="Z1425" s="41"/>
      <c r="AA1425" s="41"/>
      <c r="AB1425" s="41"/>
      <c r="AC1425" s="41"/>
      <c r="AD1425" s="41"/>
      <c r="AE1425" s="41"/>
      <c r="AR1425" s="218" t="s">
        <v>396</v>
      </c>
      <c r="AT1425" s="218" t="s">
        <v>224</v>
      </c>
      <c r="AU1425" s="218" t="s">
        <v>85</v>
      </c>
      <c r="AY1425" s="20" t="s">
        <v>146</v>
      </c>
      <c r="BE1425" s="219">
        <f>IF(N1425="základní",J1425,0)</f>
        <v>0</v>
      </c>
      <c r="BF1425" s="219">
        <f>IF(N1425="snížená",J1425,0)</f>
        <v>0</v>
      </c>
      <c r="BG1425" s="219">
        <f>IF(N1425="zákl. přenesená",J1425,0)</f>
        <v>0</v>
      </c>
      <c r="BH1425" s="219">
        <f>IF(N1425="sníž. přenesená",J1425,0)</f>
        <v>0</v>
      </c>
      <c r="BI1425" s="219">
        <f>IF(N1425="nulová",J1425,0)</f>
        <v>0</v>
      </c>
      <c r="BJ1425" s="20" t="s">
        <v>83</v>
      </c>
      <c r="BK1425" s="219">
        <f>ROUND(I1425*H1425,2)</f>
        <v>0</v>
      </c>
      <c r="BL1425" s="20" t="s">
        <v>266</v>
      </c>
      <c r="BM1425" s="218" t="s">
        <v>1705</v>
      </c>
    </row>
    <row r="1426" s="14" customFormat="1">
      <c r="A1426" s="14"/>
      <c r="B1426" s="236"/>
      <c r="C1426" s="237"/>
      <c r="D1426" s="227" t="s">
        <v>157</v>
      </c>
      <c r="E1426" s="238" t="s">
        <v>19</v>
      </c>
      <c r="F1426" s="239" t="s">
        <v>1706</v>
      </c>
      <c r="G1426" s="237"/>
      <c r="H1426" s="240">
        <v>57.600000000000001</v>
      </c>
      <c r="I1426" s="241"/>
      <c r="J1426" s="237"/>
      <c r="K1426" s="237"/>
      <c r="L1426" s="242"/>
      <c r="M1426" s="243"/>
      <c r="N1426" s="244"/>
      <c r="O1426" s="244"/>
      <c r="P1426" s="244"/>
      <c r="Q1426" s="244"/>
      <c r="R1426" s="244"/>
      <c r="S1426" s="244"/>
      <c r="T1426" s="245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46" t="s">
        <v>157</v>
      </c>
      <c r="AU1426" s="246" t="s">
        <v>85</v>
      </c>
      <c r="AV1426" s="14" t="s">
        <v>85</v>
      </c>
      <c r="AW1426" s="14" t="s">
        <v>37</v>
      </c>
      <c r="AX1426" s="14" t="s">
        <v>83</v>
      </c>
      <c r="AY1426" s="246" t="s">
        <v>146</v>
      </c>
    </row>
    <row r="1427" s="2" customFormat="1" ht="16.5" customHeight="1">
      <c r="A1427" s="41"/>
      <c r="B1427" s="42"/>
      <c r="C1427" s="207" t="s">
        <v>1707</v>
      </c>
      <c r="D1427" s="207" t="s">
        <v>148</v>
      </c>
      <c r="E1427" s="208" t="s">
        <v>1708</v>
      </c>
      <c r="F1427" s="209" t="s">
        <v>1709</v>
      </c>
      <c r="G1427" s="210" t="s">
        <v>318</v>
      </c>
      <c r="H1427" s="211">
        <v>34</v>
      </c>
      <c r="I1427" s="212"/>
      <c r="J1427" s="213">
        <f>ROUND(I1427*H1427,2)</f>
        <v>0</v>
      </c>
      <c r="K1427" s="209" t="s">
        <v>152</v>
      </c>
      <c r="L1427" s="47"/>
      <c r="M1427" s="214" t="s">
        <v>19</v>
      </c>
      <c r="N1427" s="215" t="s">
        <v>46</v>
      </c>
      <c r="O1427" s="87"/>
      <c r="P1427" s="216">
        <f>O1427*H1427</f>
        <v>0</v>
      </c>
      <c r="Q1427" s="216">
        <v>0</v>
      </c>
      <c r="R1427" s="216">
        <f>Q1427*H1427</f>
        <v>0</v>
      </c>
      <c r="S1427" s="216">
        <v>0</v>
      </c>
      <c r="T1427" s="217">
        <f>S1427*H1427</f>
        <v>0</v>
      </c>
      <c r="U1427" s="41"/>
      <c r="V1427" s="41"/>
      <c r="W1427" s="41"/>
      <c r="X1427" s="41"/>
      <c r="Y1427" s="41"/>
      <c r="Z1427" s="41"/>
      <c r="AA1427" s="41"/>
      <c r="AB1427" s="41"/>
      <c r="AC1427" s="41"/>
      <c r="AD1427" s="41"/>
      <c r="AE1427" s="41"/>
      <c r="AR1427" s="218" t="s">
        <v>266</v>
      </c>
      <c r="AT1427" s="218" t="s">
        <v>148</v>
      </c>
      <c r="AU1427" s="218" t="s">
        <v>85</v>
      </c>
      <c r="AY1427" s="20" t="s">
        <v>146</v>
      </c>
      <c r="BE1427" s="219">
        <f>IF(N1427="základní",J1427,0)</f>
        <v>0</v>
      </c>
      <c r="BF1427" s="219">
        <f>IF(N1427="snížená",J1427,0)</f>
        <v>0</v>
      </c>
      <c r="BG1427" s="219">
        <f>IF(N1427="zákl. přenesená",J1427,0)</f>
        <v>0</v>
      </c>
      <c r="BH1427" s="219">
        <f>IF(N1427="sníž. přenesená",J1427,0)</f>
        <v>0</v>
      </c>
      <c r="BI1427" s="219">
        <f>IF(N1427="nulová",J1427,0)</f>
        <v>0</v>
      </c>
      <c r="BJ1427" s="20" t="s">
        <v>83</v>
      </c>
      <c r="BK1427" s="219">
        <f>ROUND(I1427*H1427,2)</f>
        <v>0</v>
      </c>
      <c r="BL1427" s="20" t="s">
        <v>266</v>
      </c>
      <c r="BM1427" s="218" t="s">
        <v>1710</v>
      </c>
    </row>
    <row r="1428" s="2" customFormat="1">
      <c r="A1428" s="41"/>
      <c r="B1428" s="42"/>
      <c r="C1428" s="43"/>
      <c r="D1428" s="220" t="s">
        <v>155</v>
      </c>
      <c r="E1428" s="43"/>
      <c r="F1428" s="221" t="s">
        <v>1711</v>
      </c>
      <c r="G1428" s="43"/>
      <c r="H1428" s="43"/>
      <c r="I1428" s="222"/>
      <c r="J1428" s="43"/>
      <c r="K1428" s="43"/>
      <c r="L1428" s="47"/>
      <c r="M1428" s="223"/>
      <c r="N1428" s="224"/>
      <c r="O1428" s="87"/>
      <c r="P1428" s="87"/>
      <c r="Q1428" s="87"/>
      <c r="R1428" s="87"/>
      <c r="S1428" s="87"/>
      <c r="T1428" s="88"/>
      <c r="U1428" s="41"/>
      <c r="V1428" s="41"/>
      <c r="W1428" s="41"/>
      <c r="X1428" s="41"/>
      <c r="Y1428" s="41"/>
      <c r="Z1428" s="41"/>
      <c r="AA1428" s="41"/>
      <c r="AB1428" s="41"/>
      <c r="AC1428" s="41"/>
      <c r="AD1428" s="41"/>
      <c r="AE1428" s="41"/>
      <c r="AT1428" s="20" t="s">
        <v>155</v>
      </c>
      <c r="AU1428" s="20" t="s">
        <v>85</v>
      </c>
    </row>
    <row r="1429" s="13" customFormat="1">
      <c r="A1429" s="13"/>
      <c r="B1429" s="225"/>
      <c r="C1429" s="226"/>
      <c r="D1429" s="227" t="s">
        <v>157</v>
      </c>
      <c r="E1429" s="228" t="s">
        <v>19</v>
      </c>
      <c r="F1429" s="229" t="s">
        <v>1591</v>
      </c>
      <c r="G1429" s="226"/>
      <c r="H1429" s="228" t="s">
        <v>19</v>
      </c>
      <c r="I1429" s="230"/>
      <c r="J1429" s="226"/>
      <c r="K1429" s="226"/>
      <c r="L1429" s="231"/>
      <c r="M1429" s="232"/>
      <c r="N1429" s="233"/>
      <c r="O1429" s="233"/>
      <c r="P1429" s="233"/>
      <c r="Q1429" s="233"/>
      <c r="R1429" s="233"/>
      <c r="S1429" s="233"/>
      <c r="T1429" s="234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5" t="s">
        <v>157</v>
      </c>
      <c r="AU1429" s="235" t="s">
        <v>85</v>
      </c>
      <c r="AV1429" s="13" t="s">
        <v>83</v>
      </c>
      <c r="AW1429" s="13" t="s">
        <v>37</v>
      </c>
      <c r="AX1429" s="13" t="s">
        <v>75</v>
      </c>
      <c r="AY1429" s="235" t="s">
        <v>146</v>
      </c>
    </row>
    <row r="1430" s="14" customFormat="1">
      <c r="A1430" s="14"/>
      <c r="B1430" s="236"/>
      <c r="C1430" s="237"/>
      <c r="D1430" s="227" t="s">
        <v>157</v>
      </c>
      <c r="E1430" s="238" t="s">
        <v>19</v>
      </c>
      <c r="F1430" s="239" t="s">
        <v>1712</v>
      </c>
      <c r="G1430" s="237"/>
      <c r="H1430" s="240">
        <v>16</v>
      </c>
      <c r="I1430" s="241"/>
      <c r="J1430" s="237"/>
      <c r="K1430" s="237"/>
      <c r="L1430" s="242"/>
      <c r="M1430" s="243"/>
      <c r="N1430" s="244"/>
      <c r="O1430" s="244"/>
      <c r="P1430" s="244"/>
      <c r="Q1430" s="244"/>
      <c r="R1430" s="244"/>
      <c r="S1430" s="244"/>
      <c r="T1430" s="245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6" t="s">
        <v>157</v>
      </c>
      <c r="AU1430" s="246" t="s">
        <v>85</v>
      </c>
      <c r="AV1430" s="14" t="s">
        <v>85</v>
      </c>
      <c r="AW1430" s="14" t="s">
        <v>37</v>
      </c>
      <c r="AX1430" s="14" t="s">
        <v>75</v>
      </c>
      <c r="AY1430" s="246" t="s">
        <v>146</v>
      </c>
    </row>
    <row r="1431" s="13" customFormat="1">
      <c r="A1431" s="13"/>
      <c r="B1431" s="225"/>
      <c r="C1431" s="226"/>
      <c r="D1431" s="227" t="s">
        <v>157</v>
      </c>
      <c r="E1431" s="228" t="s">
        <v>19</v>
      </c>
      <c r="F1431" s="229" t="s">
        <v>1555</v>
      </c>
      <c r="G1431" s="226"/>
      <c r="H1431" s="228" t="s">
        <v>19</v>
      </c>
      <c r="I1431" s="230"/>
      <c r="J1431" s="226"/>
      <c r="K1431" s="226"/>
      <c r="L1431" s="231"/>
      <c r="M1431" s="232"/>
      <c r="N1431" s="233"/>
      <c r="O1431" s="233"/>
      <c r="P1431" s="233"/>
      <c r="Q1431" s="233"/>
      <c r="R1431" s="233"/>
      <c r="S1431" s="233"/>
      <c r="T1431" s="234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5" t="s">
        <v>157</v>
      </c>
      <c r="AU1431" s="235" t="s">
        <v>85</v>
      </c>
      <c r="AV1431" s="13" t="s">
        <v>83</v>
      </c>
      <c r="AW1431" s="13" t="s">
        <v>37</v>
      </c>
      <c r="AX1431" s="13" t="s">
        <v>75</v>
      </c>
      <c r="AY1431" s="235" t="s">
        <v>146</v>
      </c>
    </row>
    <row r="1432" s="14" customFormat="1">
      <c r="A1432" s="14"/>
      <c r="B1432" s="236"/>
      <c r="C1432" s="237"/>
      <c r="D1432" s="227" t="s">
        <v>157</v>
      </c>
      <c r="E1432" s="238" t="s">
        <v>19</v>
      </c>
      <c r="F1432" s="239" t="s">
        <v>1713</v>
      </c>
      <c r="G1432" s="237"/>
      <c r="H1432" s="240">
        <v>18</v>
      </c>
      <c r="I1432" s="241"/>
      <c r="J1432" s="237"/>
      <c r="K1432" s="237"/>
      <c r="L1432" s="242"/>
      <c r="M1432" s="243"/>
      <c r="N1432" s="244"/>
      <c r="O1432" s="244"/>
      <c r="P1432" s="244"/>
      <c r="Q1432" s="244"/>
      <c r="R1432" s="244"/>
      <c r="S1432" s="244"/>
      <c r="T1432" s="245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46" t="s">
        <v>157</v>
      </c>
      <c r="AU1432" s="246" t="s">
        <v>85</v>
      </c>
      <c r="AV1432" s="14" t="s">
        <v>85</v>
      </c>
      <c r="AW1432" s="14" t="s">
        <v>37</v>
      </c>
      <c r="AX1432" s="14" t="s">
        <v>75</v>
      </c>
      <c r="AY1432" s="246" t="s">
        <v>146</v>
      </c>
    </row>
    <row r="1433" s="16" customFormat="1">
      <c r="A1433" s="16"/>
      <c r="B1433" s="258"/>
      <c r="C1433" s="259"/>
      <c r="D1433" s="227" t="s">
        <v>157</v>
      </c>
      <c r="E1433" s="260" t="s">
        <v>19</v>
      </c>
      <c r="F1433" s="261" t="s">
        <v>167</v>
      </c>
      <c r="G1433" s="259"/>
      <c r="H1433" s="262">
        <v>34</v>
      </c>
      <c r="I1433" s="263"/>
      <c r="J1433" s="259"/>
      <c r="K1433" s="259"/>
      <c r="L1433" s="264"/>
      <c r="M1433" s="265"/>
      <c r="N1433" s="266"/>
      <c r="O1433" s="266"/>
      <c r="P1433" s="266"/>
      <c r="Q1433" s="266"/>
      <c r="R1433" s="266"/>
      <c r="S1433" s="266"/>
      <c r="T1433" s="267"/>
      <c r="U1433" s="16"/>
      <c r="V1433" s="16"/>
      <c r="W1433" s="16"/>
      <c r="X1433" s="16"/>
      <c r="Y1433" s="16"/>
      <c r="Z1433" s="16"/>
      <c r="AA1433" s="16"/>
      <c r="AB1433" s="16"/>
      <c r="AC1433" s="16"/>
      <c r="AD1433" s="16"/>
      <c r="AE1433" s="16"/>
      <c r="AT1433" s="268" t="s">
        <v>157</v>
      </c>
      <c r="AU1433" s="268" t="s">
        <v>85</v>
      </c>
      <c r="AV1433" s="16" t="s">
        <v>153</v>
      </c>
      <c r="AW1433" s="16" t="s">
        <v>37</v>
      </c>
      <c r="AX1433" s="16" t="s">
        <v>83</v>
      </c>
      <c r="AY1433" s="268" t="s">
        <v>146</v>
      </c>
    </row>
    <row r="1434" s="2" customFormat="1" ht="16.5" customHeight="1">
      <c r="A1434" s="41"/>
      <c r="B1434" s="42"/>
      <c r="C1434" s="269" t="s">
        <v>1714</v>
      </c>
      <c r="D1434" s="269" t="s">
        <v>224</v>
      </c>
      <c r="E1434" s="270" t="s">
        <v>1715</v>
      </c>
      <c r="F1434" s="271" t="s">
        <v>1716</v>
      </c>
      <c r="G1434" s="272" t="s">
        <v>318</v>
      </c>
      <c r="H1434" s="273">
        <v>21.600000000000001</v>
      </c>
      <c r="I1434" s="274"/>
      <c r="J1434" s="275">
        <f>ROUND(I1434*H1434,2)</f>
        <v>0</v>
      </c>
      <c r="K1434" s="271" t="s">
        <v>152</v>
      </c>
      <c r="L1434" s="276"/>
      <c r="M1434" s="277" t="s">
        <v>19</v>
      </c>
      <c r="N1434" s="278" t="s">
        <v>46</v>
      </c>
      <c r="O1434" s="87"/>
      <c r="P1434" s="216">
        <f>O1434*H1434</f>
        <v>0</v>
      </c>
      <c r="Q1434" s="216">
        <v>5.0000000000000002E-05</v>
      </c>
      <c r="R1434" s="216">
        <f>Q1434*H1434</f>
        <v>0.0010800000000000002</v>
      </c>
      <c r="S1434" s="216">
        <v>0</v>
      </c>
      <c r="T1434" s="217">
        <f>S1434*H1434</f>
        <v>0</v>
      </c>
      <c r="U1434" s="41"/>
      <c r="V1434" s="41"/>
      <c r="W1434" s="41"/>
      <c r="X1434" s="41"/>
      <c r="Y1434" s="41"/>
      <c r="Z1434" s="41"/>
      <c r="AA1434" s="41"/>
      <c r="AB1434" s="41"/>
      <c r="AC1434" s="41"/>
      <c r="AD1434" s="41"/>
      <c r="AE1434" s="41"/>
      <c r="AR1434" s="218" t="s">
        <v>396</v>
      </c>
      <c r="AT1434" s="218" t="s">
        <v>224</v>
      </c>
      <c r="AU1434" s="218" t="s">
        <v>85</v>
      </c>
      <c r="AY1434" s="20" t="s">
        <v>146</v>
      </c>
      <c r="BE1434" s="219">
        <f>IF(N1434="základní",J1434,0)</f>
        <v>0</v>
      </c>
      <c r="BF1434" s="219">
        <f>IF(N1434="snížená",J1434,0)</f>
        <v>0</v>
      </c>
      <c r="BG1434" s="219">
        <f>IF(N1434="zákl. přenesená",J1434,0)</f>
        <v>0</v>
      </c>
      <c r="BH1434" s="219">
        <f>IF(N1434="sníž. přenesená",J1434,0)</f>
        <v>0</v>
      </c>
      <c r="BI1434" s="219">
        <f>IF(N1434="nulová",J1434,0)</f>
        <v>0</v>
      </c>
      <c r="BJ1434" s="20" t="s">
        <v>83</v>
      </c>
      <c r="BK1434" s="219">
        <f>ROUND(I1434*H1434,2)</f>
        <v>0</v>
      </c>
      <c r="BL1434" s="20" t="s">
        <v>266</v>
      </c>
      <c r="BM1434" s="218" t="s">
        <v>1717</v>
      </c>
    </row>
    <row r="1435" s="13" customFormat="1">
      <c r="A1435" s="13"/>
      <c r="B1435" s="225"/>
      <c r="C1435" s="226"/>
      <c r="D1435" s="227" t="s">
        <v>157</v>
      </c>
      <c r="E1435" s="228" t="s">
        <v>19</v>
      </c>
      <c r="F1435" s="229" t="s">
        <v>1555</v>
      </c>
      <c r="G1435" s="226"/>
      <c r="H1435" s="228" t="s">
        <v>19</v>
      </c>
      <c r="I1435" s="230"/>
      <c r="J1435" s="226"/>
      <c r="K1435" s="226"/>
      <c r="L1435" s="231"/>
      <c r="M1435" s="232"/>
      <c r="N1435" s="233"/>
      <c r="O1435" s="233"/>
      <c r="P1435" s="233"/>
      <c r="Q1435" s="233"/>
      <c r="R1435" s="233"/>
      <c r="S1435" s="233"/>
      <c r="T1435" s="234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5" t="s">
        <v>157</v>
      </c>
      <c r="AU1435" s="235" t="s">
        <v>85</v>
      </c>
      <c r="AV1435" s="13" t="s">
        <v>83</v>
      </c>
      <c r="AW1435" s="13" t="s">
        <v>37</v>
      </c>
      <c r="AX1435" s="13" t="s">
        <v>75</v>
      </c>
      <c r="AY1435" s="235" t="s">
        <v>146</v>
      </c>
    </row>
    <row r="1436" s="14" customFormat="1">
      <c r="A1436" s="14"/>
      <c r="B1436" s="236"/>
      <c r="C1436" s="237"/>
      <c r="D1436" s="227" t="s">
        <v>157</v>
      </c>
      <c r="E1436" s="238" t="s">
        <v>19</v>
      </c>
      <c r="F1436" s="239" t="s">
        <v>1713</v>
      </c>
      <c r="G1436" s="237"/>
      <c r="H1436" s="240">
        <v>18</v>
      </c>
      <c r="I1436" s="241"/>
      <c r="J1436" s="237"/>
      <c r="K1436" s="237"/>
      <c r="L1436" s="242"/>
      <c r="M1436" s="243"/>
      <c r="N1436" s="244"/>
      <c r="O1436" s="244"/>
      <c r="P1436" s="244"/>
      <c r="Q1436" s="244"/>
      <c r="R1436" s="244"/>
      <c r="S1436" s="244"/>
      <c r="T1436" s="245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46" t="s">
        <v>157</v>
      </c>
      <c r="AU1436" s="246" t="s">
        <v>85</v>
      </c>
      <c r="AV1436" s="14" t="s">
        <v>85</v>
      </c>
      <c r="AW1436" s="14" t="s">
        <v>37</v>
      </c>
      <c r="AX1436" s="14" t="s">
        <v>75</v>
      </c>
      <c r="AY1436" s="246" t="s">
        <v>146</v>
      </c>
    </row>
    <row r="1437" s="16" customFormat="1">
      <c r="A1437" s="16"/>
      <c r="B1437" s="258"/>
      <c r="C1437" s="259"/>
      <c r="D1437" s="227" t="s">
        <v>157</v>
      </c>
      <c r="E1437" s="260" t="s">
        <v>19</v>
      </c>
      <c r="F1437" s="261" t="s">
        <v>167</v>
      </c>
      <c r="G1437" s="259"/>
      <c r="H1437" s="262">
        <v>18</v>
      </c>
      <c r="I1437" s="263"/>
      <c r="J1437" s="259"/>
      <c r="K1437" s="259"/>
      <c r="L1437" s="264"/>
      <c r="M1437" s="265"/>
      <c r="N1437" s="266"/>
      <c r="O1437" s="266"/>
      <c r="P1437" s="266"/>
      <c r="Q1437" s="266"/>
      <c r="R1437" s="266"/>
      <c r="S1437" s="266"/>
      <c r="T1437" s="267"/>
      <c r="U1437" s="16"/>
      <c r="V1437" s="16"/>
      <c r="W1437" s="16"/>
      <c r="X1437" s="16"/>
      <c r="Y1437" s="16"/>
      <c r="Z1437" s="16"/>
      <c r="AA1437" s="16"/>
      <c r="AB1437" s="16"/>
      <c r="AC1437" s="16"/>
      <c r="AD1437" s="16"/>
      <c r="AE1437" s="16"/>
      <c r="AT1437" s="268" t="s">
        <v>157</v>
      </c>
      <c r="AU1437" s="268" t="s">
        <v>85</v>
      </c>
      <c r="AV1437" s="16" t="s">
        <v>153</v>
      </c>
      <c r="AW1437" s="16" t="s">
        <v>37</v>
      </c>
      <c r="AX1437" s="16" t="s">
        <v>75</v>
      </c>
      <c r="AY1437" s="268" t="s">
        <v>146</v>
      </c>
    </row>
    <row r="1438" s="14" customFormat="1">
      <c r="A1438" s="14"/>
      <c r="B1438" s="236"/>
      <c r="C1438" s="237"/>
      <c r="D1438" s="227" t="s">
        <v>157</v>
      </c>
      <c r="E1438" s="238" t="s">
        <v>19</v>
      </c>
      <c r="F1438" s="239" t="s">
        <v>1718</v>
      </c>
      <c r="G1438" s="237"/>
      <c r="H1438" s="240">
        <v>21.600000000000001</v>
      </c>
      <c r="I1438" s="241"/>
      <c r="J1438" s="237"/>
      <c r="K1438" s="237"/>
      <c r="L1438" s="242"/>
      <c r="M1438" s="243"/>
      <c r="N1438" s="244"/>
      <c r="O1438" s="244"/>
      <c r="P1438" s="244"/>
      <c r="Q1438" s="244"/>
      <c r="R1438" s="244"/>
      <c r="S1438" s="244"/>
      <c r="T1438" s="245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46" t="s">
        <v>157</v>
      </c>
      <c r="AU1438" s="246" t="s">
        <v>85</v>
      </c>
      <c r="AV1438" s="14" t="s">
        <v>85</v>
      </c>
      <c r="AW1438" s="14" t="s">
        <v>37</v>
      </c>
      <c r="AX1438" s="14" t="s">
        <v>83</v>
      </c>
      <c r="AY1438" s="246" t="s">
        <v>146</v>
      </c>
    </row>
    <row r="1439" s="2" customFormat="1" ht="16.5" customHeight="1">
      <c r="A1439" s="41"/>
      <c r="B1439" s="42"/>
      <c r="C1439" s="269" t="s">
        <v>1719</v>
      </c>
      <c r="D1439" s="269" t="s">
        <v>224</v>
      </c>
      <c r="E1439" s="270" t="s">
        <v>1720</v>
      </c>
      <c r="F1439" s="271" t="s">
        <v>1721</v>
      </c>
      <c r="G1439" s="272" t="s">
        <v>318</v>
      </c>
      <c r="H1439" s="273">
        <v>19.199999999999999</v>
      </c>
      <c r="I1439" s="274"/>
      <c r="J1439" s="275">
        <f>ROUND(I1439*H1439,2)</f>
        <v>0</v>
      </c>
      <c r="K1439" s="271" t="s">
        <v>152</v>
      </c>
      <c r="L1439" s="276"/>
      <c r="M1439" s="277" t="s">
        <v>19</v>
      </c>
      <c r="N1439" s="278" t="s">
        <v>46</v>
      </c>
      <c r="O1439" s="87"/>
      <c r="P1439" s="216">
        <f>O1439*H1439</f>
        <v>0</v>
      </c>
      <c r="Q1439" s="216">
        <v>8.0000000000000007E-05</v>
      </c>
      <c r="R1439" s="216">
        <f>Q1439*H1439</f>
        <v>0.001536</v>
      </c>
      <c r="S1439" s="216">
        <v>0</v>
      </c>
      <c r="T1439" s="217">
        <f>S1439*H1439</f>
        <v>0</v>
      </c>
      <c r="U1439" s="41"/>
      <c r="V1439" s="41"/>
      <c r="W1439" s="41"/>
      <c r="X1439" s="41"/>
      <c r="Y1439" s="41"/>
      <c r="Z1439" s="41"/>
      <c r="AA1439" s="41"/>
      <c r="AB1439" s="41"/>
      <c r="AC1439" s="41"/>
      <c r="AD1439" s="41"/>
      <c r="AE1439" s="41"/>
      <c r="AR1439" s="218" t="s">
        <v>396</v>
      </c>
      <c r="AT1439" s="218" t="s">
        <v>224</v>
      </c>
      <c r="AU1439" s="218" t="s">
        <v>85</v>
      </c>
      <c r="AY1439" s="20" t="s">
        <v>146</v>
      </c>
      <c r="BE1439" s="219">
        <f>IF(N1439="základní",J1439,0)</f>
        <v>0</v>
      </c>
      <c r="BF1439" s="219">
        <f>IF(N1439="snížená",J1439,0)</f>
        <v>0</v>
      </c>
      <c r="BG1439" s="219">
        <f>IF(N1439="zákl. přenesená",J1439,0)</f>
        <v>0</v>
      </c>
      <c r="BH1439" s="219">
        <f>IF(N1439="sníž. přenesená",J1439,0)</f>
        <v>0</v>
      </c>
      <c r="BI1439" s="219">
        <f>IF(N1439="nulová",J1439,0)</f>
        <v>0</v>
      </c>
      <c r="BJ1439" s="20" t="s">
        <v>83</v>
      </c>
      <c r="BK1439" s="219">
        <f>ROUND(I1439*H1439,2)</f>
        <v>0</v>
      </c>
      <c r="BL1439" s="20" t="s">
        <v>266</v>
      </c>
      <c r="BM1439" s="218" t="s">
        <v>1722</v>
      </c>
    </row>
    <row r="1440" s="13" customFormat="1">
      <c r="A1440" s="13"/>
      <c r="B1440" s="225"/>
      <c r="C1440" s="226"/>
      <c r="D1440" s="227" t="s">
        <v>157</v>
      </c>
      <c r="E1440" s="228" t="s">
        <v>19</v>
      </c>
      <c r="F1440" s="229" t="s">
        <v>1591</v>
      </c>
      <c r="G1440" s="226"/>
      <c r="H1440" s="228" t="s">
        <v>19</v>
      </c>
      <c r="I1440" s="230"/>
      <c r="J1440" s="226"/>
      <c r="K1440" s="226"/>
      <c r="L1440" s="231"/>
      <c r="M1440" s="232"/>
      <c r="N1440" s="233"/>
      <c r="O1440" s="233"/>
      <c r="P1440" s="233"/>
      <c r="Q1440" s="233"/>
      <c r="R1440" s="233"/>
      <c r="S1440" s="233"/>
      <c r="T1440" s="234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5" t="s">
        <v>157</v>
      </c>
      <c r="AU1440" s="235" t="s">
        <v>85</v>
      </c>
      <c r="AV1440" s="13" t="s">
        <v>83</v>
      </c>
      <c r="AW1440" s="13" t="s">
        <v>37</v>
      </c>
      <c r="AX1440" s="13" t="s">
        <v>75</v>
      </c>
      <c r="AY1440" s="235" t="s">
        <v>146</v>
      </c>
    </row>
    <row r="1441" s="14" customFormat="1">
      <c r="A1441" s="14"/>
      <c r="B1441" s="236"/>
      <c r="C1441" s="237"/>
      <c r="D1441" s="227" t="s">
        <v>157</v>
      </c>
      <c r="E1441" s="238" t="s">
        <v>19</v>
      </c>
      <c r="F1441" s="239" t="s">
        <v>1712</v>
      </c>
      <c r="G1441" s="237"/>
      <c r="H1441" s="240">
        <v>16</v>
      </c>
      <c r="I1441" s="241"/>
      <c r="J1441" s="237"/>
      <c r="K1441" s="237"/>
      <c r="L1441" s="242"/>
      <c r="M1441" s="243"/>
      <c r="N1441" s="244"/>
      <c r="O1441" s="244"/>
      <c r="P1441" s="244"/>
      <c r="Q1441" s="244"/>
      <c r="R1441" s="244"/>
      <c r="S1441" s="244"/>
      <c r="T1441" s="245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6" t="s">
        <v>157</v>
      </c>
      <c r="AU1441" s="246" t="s">
        <v>85</v>
      </c>
      <c r="AV1441" s="14" t="s">
        <v>85</v>
      </c>
      <c r="AW1441" s="14" t="s">
        <v>37</v>
      </c>
      <c r="AX1441" s="14" t="s">
        <v>75</v>
      </c>
      <c r="AY1441" s="246" t="s">
        <v>146</v>
      </c>
    </row>
    <row r="1442" s="16" customFormat="1">
      <c r="A1442" s="16"/>
      <c r="B1442" s="258"/>
      <c r="C1442" s="259"/>
      <c r="D1442" s="227" t="s">
        <v>157</v>
      </c>
      <c r="E1442" s="260" t="s">
        <v>19</v>
      </c>
      <c r="F1442" s="261" t="s">
        <v>167</v>
      </c>
      <c r="G1442" s="259"/>
      <c r="H1442" s="262">
        <v>16</v>
      </c>
      <c r="I1442" s="263"/>
      <c r="J1442" s="259"/>
      <c r="K1442" s="259"/>
      <c r="L1442" s="264"/>
      <c r="M1442" s="265"/>
      <c r="N1442" s="266"/>
      <c r="O1442" s="266"/>
      <c r="P1442" s="266"/>
      <c r="Q1442" s="266"/>
      <c r="R1442" s="266"/>
      <c r="S1442" s="266"/>
      <c r="T1442" s="267"/>
      <c r="U1442" s="16"/>
      <c r="V1442" s="16"/>
      <c r="W1442" s="16"/>
      <c r="X1442" s="16"/>
      <c r="Y1442" s="16"/>
      <c r="Z1442" s="16"/>
      <c r="AA1442" s="16"/>
      <c r="AB1442" s="16"/>
      <c r="AC1442" s="16"/>
      <c r="AD1442" s="16"/>
      <c r="AE1442" s="16"/>
      <c r="AT1442" s="268" t="s">
        <v>157</v>
      </c>
      <c r="AU1442" s="268" t="s">
        <v>85</v>
      </c>
      <c r="AV1442" s="16" t="s">
        <v>153</v>
      </c>
      <c r="AW1442" s="16" t="s">
        <v>37</v>
      </c>
      <c r="AX1442" s="16" t="s">
        <v>75</v>
      </c>
      <c r="AY1442" s="268" t="s">
        <v>146</v>
      </c>
    </row>
    <row r="1443" s="14" customFormat="1">
      <c r="A1443" s="14"/>
      <c r="B1443" s="236"/>
      <c r="C1443" s="237"/>
      <c r="D1443" s="227" t="s">
        <v>157</v>
      </c>
      <c r="E1443" s="238" t="s">
        <v>19</v>
      </c>
      <c r="F1443" s="239" t="s">
        <v>1723</v>
      </c>
      <c r="G1443" s="237"/>
      <c r="H1443" s="240">
        <v>19.199999999999999</v>
      </c>
      <c r="I1443" s="241"/>
      <c r="J1443" s="237"/>
      <c r="K1443" s="237"/>
      <c r="L1443" s="242"/>
      <c r="M1443" s="243"/>
      <c r="N1443" s="244"/>
      <c r="O1443" s="244"/>
      <c r="P1443" s="244"/>
      <c r="Q1443" s="244"/>
      <c r="R1443" s="244"/>
      <c r="S1443" s="244"/>
      <c r="T1443" s="245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6" t="s">
        <v>157</v>
      </c>
      <c r="AU1443" s="246" t="s">
        <v>85</v>
      </c>
      <c r="AV1443" s="14" t="s">
        <v>85</v>
      </c>
      <c r="AW1443" s="14" t="s">
        <v>37</v>
      </c>
      <c r="AX1443" s="14" t="s">
        <v>83</v>
      </c>
      <c r="AY1443" s="246" t="s">
        <v>146</v>
      </c>
    </row>
    <row r="1444" s="2" customFormat="1" ht="16.5" customHeight="1">
      <c r="A1444" s="41"/>
      <c r="B1444" s="42"/>
      <c r="C1444" s="207" t="s">
        <v>1724</v>
      </c>
      <c r="D1444" s="207" t="s">
        <v>148</v>
      </c>
      <c r="E1444" s="208" t="s">
        <v>1725</v>
      </c>
      <c r="F1444" s="209" t="s">
        <v>1726</v>
      </c>
      <c r="G1444" s="210" t="s">
        <v>241</v>
      </c>
      <c r="H1444" s="211">
        <v>1</v>
      </c>
      <c r="I1444" s="212"/>
      <c r="J1444" s="213">
        <f>ROUND(I1444*H1444,2)</f>
        <v>0</v>
      </c>
      <c r="K1444" s="209" t="s">
        <v>152</v>
      </c>
      <c r="L1444" s="47"/>
      <c r="M1444" s="214" t="s">
        <v>19</v>
      </c>
      <c r="N1444" s="215" t="s">
        <v>46</v>
      </c>
      <c r="O1444" s="87"/>
      <c r="P1444" s="216">
        <f>O1444*H1444</f>
        <v>0</v>
      </c>
      <c r="Q1444" s="216">
        <v>0.00080999999999999996</v>
      </c>
      <c r="R1444" s="216">
        <f>Q1444*H1444</f>
        <v>0.00080999999999999996</v>
      </c>
      <c r="S1444" s="216">
        <v>0</v>
      </c>
      <c r="T1444" s="217">
        <f>S1444*H1444</f>
        <v>0</v>
      </c>
      <c r="U1444" s="41"/>
      <c r="V1444" s="41"/>
      <c r="W1444" s="41"/>
      <c r="X1444" s="41"/>
      <c r="Y1444" s="41"/>
      <c r="Z1444" s="41"/>
      <c r="AA1444" s="41"/>
      <c r="AB1444" s="41"/>
      <c r="AC1444" s="41"/>
      <c r="AD1444" s="41"/>
      <c r="AE1444" s="41"/>
      <c r="AR1444" s="218" t="s">
        <v>266</v>
      </c>
      <c r="AT1444" s="218" t="s">
        <v>148</v>
      </c>
      <c r="AU1444" s="218" t="s">
        <v>85</v>
      </c>
      <c r="AY1444" s="20" t="s">
        <v>146</v>
      </c>
      <c r="BE1444" s="219">
        <f>IF(N1444="základní",J1444,0)</f>
        <v>0</v>
      </c>
      <c r="BF1444" s="219">
        <f>IF(N1444="snížená",J1444,0)</f>
        <v>0</v>
      </c>
      <c r="BG1444" s="219">
        <f>IF(N1444="zákl. přenesená",J1444,0)</f>
        <v>0</v>
      </c>
      <c r="BH1444" s="219">
        <f>IF(N1444="sníž. přenesená",J1444,0)</f>
        <v>0</v>
      </c>
      <c r="BI1444" s="219">
        <f>IF(N1444="nulová",J1444,0)</f>
        <v>0</v>
      </c>
      <c r="BJ1444" s="20" t="s">
        <v>83</v>
      </c>
      <c r="BK1444" s="219">
        <f>ROUND(I1444*H1444,2)</f>
        <v>0</v>
      </c>
      <c r="BL1444" s="20" t="s">
        <v>266</v>
      </c>
      <c r="BM1444" s="218" t="s">
        <v>1727</v>
      </c>
    </row>
    <row r="1445" s="2" customFormat="1">
      <c r="A1445" s="41"/>
      <c r="B1445" s="42"/>
      <c r="C1445" s="43"/>
      <c r="D1445" s="220" t="s">
        <v>155</v>
      </c>
      <c r="E1445" s="43"/>
      <c r="F1445" s="221" t="s">
        <v>1728</v>
      </c>
      <c r="G1445" s="43"/>
      <c r="H1445" s="43"/>
      <c r="I1445" s="222"/>
      <c r="J1445" s="43"/>
      <c r="K1445" s="43"/>
      <c r="L1445" s="47"/>
      <c r="M1445" s="223"/>
      <c r="N1445" s="224"/>
      <c r="O1445" s="87"/>
      <c r="P1445" s="87"/>
      <c r="Q1445" s="87"/>
      <c r="R1445" s="87"/>
      <c r="S1445" s="87"/>
      <c r="T1445" s="88"/>
      <c r="U1445" s="41"/>
      <c r="V1445" s="41"/>
      <c r="W1445" s="41"/>
      <c r="X1445" s="41"/>
      <c r="Y1445" s="41"/>
      <c r="Z1445" s="41"/>
      <c r="AA1445" s="41"/>
      <c r="AB1445" s="41"/>
      <c r="AC1445" s="41"/>
      <c r="AD1445" s="41"/>
      <c r="AE1445" s="41"/>
      <c r="AT1445" s="20" t="s">
        <v>155</v>
      </c>
      <c r="AU1445" s="20" t="s">
        <v>85</v>
      </c>
    </row>
    <row r="1446" s="2" customFormat="1" ht="21.75" customHeight="1">
      <c r="A1446" s="41"/>
      <c r="B1446" s="42"/>
      <c r="C1446" s="207" t="s">
        <v>1729</v>
      </c>
      <c r="D1446" s="207" t="s">
        <v>148</v>
      </c>
      <c r="E1446" s="208" t="s">
        <v>1730</v>
      </c>
      <c r="F1446" s="209" t="s">
        <v>1731</v>
      </c>
      <c r="G1446" s="210" t="s">
        <v>256</v>
      </c>
      <c r="H1446" s="211">
        <v>2</v>
      </c>
      <c r="I1446" s="212"/>
      <c r="J1446" s="213">
        <f>ROUND(I1446*H1446,2)</f>
        <v>0</v>
      </c>
      <c r="K1446" s="209" t="s">
        <v>152</v>
      </c>
      <c r="L1446" s="47"/>
      <c r="M1446" s="214" t="s">
        <v>19</v>
      </c>
      <c r="N1446" s="215" t="s">
        <v>46</v>
      </c>
      <c r="O1446" s="87"/>
      <c r="P1446" s="216">
        <f>O1446*H1446</f>
        <v>0</v>
      </c>
      <c r="Q1446" s="216">
        <v>0</v>
      </c>
      <c r="R1446" s="216">
        <f>Q1446*H1446</f>
        <v>0</v>
      </c>
      <c r="S1446" s="216">
        <v>0</v>
      </c>
      <c r="T1446" s="217">
        <f>S1446*H1446</f>
        <v>0</v>
      </c>
      <c r="U1446" s="41"/>
      <c r="V1446" s="41"/>
      <c r="W1446" s="41"/>
      <c r="X1446" s="41"/>
      <c r="Y1446" s="41"/>
      <c r="Z1446" s="41"/>
      <c r="AA1446" s="41"/>
      <c r="AB1446" s="41"/>
      <c r="AC1446" s="41"/>
      <c r="AD1446" s="41"/>
      <c r="AE1446" s="41"/>
      <c r="AR1446" s="218" t="s">
        <v>266</v>
      </c>
      <c r="AT1446" s="218" t="s">
        <v>148</v>
      </c>
      <c r="AU1446" s="218" t="s">
        <v>85</v>
      </c>
      <c r="AY1446" s="20" t="s">
        <v>146</v>
      </c>
      <c r="BE1446" s="219">
        <f>IF(N1446="základní",J1446,0)</f>
        <v>0</v>
      </c>
      <c r="BF1446" s="219">
        <f>IF(N1446="snížená",J1446,0)</f>
        <v>0</v>
      </c>
      <c r="BG1446" s="219">
        <f>IF(N1446="zákl. přenesená",J1446,0)</f>
        <v>0</v>
      </c>
      <c r="BH1446" s="219">
        <f>IF(N1446="sníž. přenesená",J1446,0)</f>
        <v>0</v>
      </c>
      <c r="BI1446" s="219">
        <f>IF(N1446="nulová",J1446,0)</f>
        <v>0</v>
      </c>
      <c r="BJ1446" s="20" t="s">
        <v>83</v>
      </c>
      <c r="BK1446" s="219">
        <f>ROUND(I1446*H1446,2)</f>
        <v>0</v>
      </c>
      <c r="BL1446" s="20" t="s">
        <v>266</v>
      </c>
      <c r="BM1446" s="218" t="s">
        <v>1732</v>
      </c>
    </row>
    <row r="1447" s="2" customFormat="1">
      <c r="A1447" s="41"/>
      <c r="B1447" s="42"/>
      <c r="C1447" s="43"/>
      <c r="D1447" s="220" t="s">
        <v>155</v>
      </c>
      <c r="E1447" s="43"/>
      <c r="F1447" s="221" t="s">
        <v>1733</v>
      </c>
      <c r="G1447" s="43"/>
      <c r="H1447" s="43"/>
      <c r="I1447" s="222"/>
      <c r="J1447" s="43"/>
      <c r="K1447" s="43"/>
      <c r="L1447" s="47"/>
      <c r="M1447" s="223"/>
      <c r="N1447" s="224"/>
      <c r="O1447" s="87"/>
      <c r="P1447" s="87"/>
      <c r="Q1447" s="87"/>
      <c r="R1447" s="87"/>
      <c r="S1447" s="87"/>
      <c r="T1447" s="88"/>
      <c r="U1447" s="41"/>
      <c r="V1447" s="41"/>
      <c r="W1447" s="41"/>
      <c r="X1447" s="41"/>
      <c r="Y1447" s="41"/>
      <c r="Z1447" s="41"/>
      <c r="AA1447" s="41"/>
      <c r="AB1447" s="41"/>
      <c r="AC1447" s="41"/>
      <c r="AD1447" s="41"/>
      <c r="AE1447" s="41"/>
      <c r="AT1447" s="20" t="s">
        <v>155</v>
      </c>
      <c r="AU1447" s="20" t="s">
        <v>85</v>
      </c>
    </row>
    <row r="1448" s="13" customFormat="1">
      <c r="A1448" s="13"/>
      <c r="B1448" s="225"/>
      <c r="C1448" s="226"/>
      <c r="D1448" s="227" t="s">
        <v>157</v>
      </c>
      <c r="E1448" s="228" t="s">
        <v>19</v>
      </c>
      <c r="F1448" s="229" t="s">
        <v>1591</v>
      </c>
      <c r="G1448" s="226"/>
      <c r="H1448" s="228" t="s">
        <v>19</v>
      </c>
      <c r="I1448" s="230"/>
      <c r="J1448" s="226"/>
      <c r="K1448" s="226"/>
      <c r="L1448" s="231"/>
      <c r="M1448" s="232"/>
      <c r="N1448" s="233"/>
      <c r="O1448" s="233"/>
      <c r="P1448" s="233"/>
      <c r="Q1448" s="233"/>
      <c r="R1448" s="233"/>
      <c r="S1448" s="233"/>
      <c r="T1448" s="234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5" t="s">
        <v>157</v>
      </c>
      <c r="AU1448" s="235" t="s">
        <v>85</v>
      </c>
      <c r="AV1448" s="13" t="s">
        <v>83</v>
      </c>
      <c r="AW1448" s="13" t="s">
        <v>37</v>
      </c>
      <c r="AX1448" s="13" t="s">
        <v>75</v>
      </c>
      <c r="AY1448" s="235" t="s">
        <v>146</v>
      </c>
    </row>
    <row r="1449" s="14" customFormat="1">
      <c r="A1449" s="14"/>
      <c r="B1449" s="236"/>
      <c r="C1449" s="237"/>
      <c r="D1449" s="227" t="s">
        <v>157</v>
      </c>
      <c r="E1449" s="238" t="s">
        <v>19</v>
      </c>
      <c r="F1449" s="239" t="s">
        <v>83</v>
      </c>
      <c r="G1449" s="237"/>
      <c r="H1449" s="240">
        <v>1</v>
      </c>
      <c r="I1449" s="241"/>
      <c r="J1449" s="237"/>
      <c r="K1449" s="237"/>
      <c r="L1449" s="242"/>
      <c r="M1449" s="243"/>
      <c r="N1449" s="244"/>
      <c r="O1449" s="244"/>
      <c r="P1449" s="244"/>
      <c r="Q1449" s="244"/>
      <c r="R1449" s="244"/>
      <c r="S1449" s="244"/>
      <c r="T1449" s="245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6" t="s">
        <v>157</v>
      </c>
      <c r="AU1449" s="246" t="s">
        <v>85</v>
      </c>
      <c r="AV1449" s="14" t="s">
        <v>85</v>
      </c>
      <c r="AW1449" s="14" t="s">
        <v>37</v>
      </c>
      <c r="AX1449" s="14" t="s">
        <v>75</v>
      </c>
      <c r="AY1449" s="246" t="s">
        <v>146</v>
      </c>
    </row>
    <row r="1450" s="13" customFormat="1">
      <c r="A1450" s="13"/>
      <c r="B1450" s="225"/>
      <c r="C1450" s="226"/>
      <c r="D1450" s="227" t="s">
        <v>157</v>
      </c>
      <c r="E1450" s="228" t="s">
        <v>19</v>
      </c>
      <c r="F1450" s="229" t="s">
        <v>1555</v>
      </c>
      <c r="G1450" s="226"/>
      <c r="H1450" s="228" t="s">
        <v>19</v>
      </c>
      <c r="I1450" s="230"/>
      <c r="J1450" s="226"/>
      <c r="K1450" s="226"/>
      <c r="L1450" s="231"/>
      <c r="M1450" s="232"/>
      <c r="N1450" s="233"/>
      <c r="O1450" s="233"/>
      <c r="P1450" s="233"/>
      <c r="Q1450" s="233"/>
      <c r="R1450" s="233"/>
      <c r="S1450" s="233"/>
      <c r="T1450" s="234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5" t="s">
        <v>157</v>
      </c>
      <c r="AU1450" s="235" t="s">
        <v>85</v>
      </c>
      <c r="AV1450" s="13" t="s">
        <v>83</v>
      </c>
      <c r="AW1450" s="13" t="s">
        <v>37</v>
      </c>
      <c r="AX1450" s="13" t="s">
        <v>75</v>
      </c>
      <c r="AY1450" s="235" t="s">
        <v>146</v>
      </c>
    </row>
    <row r="1451" s="14" customFormat="1">
      <c r="A1451" s="14"/>
      <c r="B1451" s="236"/>
      <c r="C1451" s="237"/>
      <c r="D1451" s="227" t="s">
        <v>157</v>
      </c>
      <c r="E1451" s="238" t="s">
        <v>19</v>
      </c>
      <c r="F1451" s="239" t="s">
        <v>83</v>
      </c>
      <c r="G1451" s="237"/>
      <c r="H1451" s="240">
        <v>1</v>
      </c>
      <c r="I1451" s="241"/>
      <c r="J1451" s="237"/>
      <c r="K1451" s="237"/>
      <c r="L1451" s="242"/>
      <c r="M1451" s="243"/>
      <c r="N1451" s="244"/>
      <c r="O1451" s="244"/>
      <c r="P1451" s="244"/>
      <c r="Q1451" s="244"/>
      <c r="R1451" s="244"/>
      <c r="S1451" s="244"/>
      <c r="T1451" s="245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46" t="s">
        <v>157</v>
      </c>
      <c r="AU1451" s="246" t="s">
        <v>85</v>
      </c>
      <c r="AV1451" s="14" t="s">
        <v>85</v>
      </c>
      <c r="AW1451" s="14" t="s">
        <v>37</v>
      </c>
      <c r="AX1451" s="14" t="s">
        <v>75</v>
      </c>
      <c r="AY1451" s="246" t="s">
        <v>146</v>
      </c>
    </row>
    <row r="1452" s="16" customFormat="1">
      <c r="A1452" s="16"/>
      <c r="B1452" s="258"/>
      <c r="C1452" s="259"/>
      <c r="D1452" s="227" t="s">
        <v>157</v>
      </c>
      <c r="E1452" s="260" t="s">
        <v>19</v>
      </c>
      <c r="F1452" s="261" t="s">
        <v>167</v>
      </c>
      <c r="G1452" s="259"/>
      <c r="H1452" s="262">
        <v>2</v>
      </c>
      <c r="I1452" s="263"/>
      <c r="J1452" s="259"/>
      <c r="K1452" s="259"/>
      <c r="L1452" s="264"/>
      <c r="M1452" s="265"/>
      <c r="N1452" s="266"/>
      <c r="O1452" s="266"/>
      <c r="P1452" s="266"/>
      <c r="Q1452" s="266"/>
      <c r="R1452" s="266"/>
      <c r="S1452" s="266"/>
      <c r="T1452" s="267"/>
      <c r="U1452" s="16"/>
      <c r="V1452" s="16"/>
      <c r="W1452" s="16"/>
      <c r="X1452" s="16"/>
      <c r="Y1452" s="16"/>
      <c r="Z1452" s="16"/>
      <c r="AA1452" s="16"/>
      <c r="AB1452" s="16"/>
      <c r="AC1452" s="16"/>
      <c r="AD1452" s="16"/>
      <c r="AE1452" s="16"/>
      <c r="AT1452" s="268" t="s">
        <v>157</v>
      </c>
      <c r="AU1452" s="268" t="s">
        <v>85</v>
      </c>
      <c r="AV1452" s="16" t="s">
        <v>153</v>
      </c>
      <c r="AW1452" s="16" t="s">
        <v>37</v>
      </c>
      <c r="AX1452" s="16" t="s">
        <v>83</v>
      </c>
      <c r="AY1452" s="268" t="s">
        <v>146</v>
      </c>
    </row>
    <row r="1453" s="2" customFormat="1" ht="16.5" customHeight="1">
      <c r="A1453" s="41"/>
      <c r="B1453" s="42"/>
      <c r="C1453" s="269" t="s">
        <v>1734</v>
      </c>
      <c r="D1453" s="269" t="s">
        <v>224</v>
      </c>
      <c r="E1453" s="270" t="s">
        <v>1735</v>
      </c>
      <c r="F1453" s="271" t="s">
        <v>1736</v>
      </c>
      <c r="G1453" s="272" t="s">
        <v>256</v>
      </c>
      <c r="H1453" s="273">
        <v>2</v>
      </c>
      <c r="I1453" s="274"/>
      <c r="J1453" s="275">
        <f>ROUND(I1453*H1453,2)</f>
        <v>0</v>
      </c>
      <c r="K1453" s="271" t="s">
        <v>152</v>
      </c>
      <c r="L1453" s="276"/>
      <c r="M1453" s="277" t="s">
        <v>19</v>
      </c>
      <c r="N1453" s="278" t="s">
        <v>46</v>
      </c>
      <c r="O1453" s="87"/>
      <c r="P1453" s="216">
        <f>O1453*H1453</f>
        <v>0</v>
      </c>
      <c r="Q1453" s="216">
        <v>0.017399999999999999</v>
      </c>
      <c r="R1453" s="216">
        <f>Q1453*H1453</f>
        <v>0.034799999999999998</v>
      </c>
      <c r="S1453" s="216">
        <v>0</v>
      </c>
      <c r="T1453" s="217">
        <f>S1453*H1453</f>
        <v>0</v>
      </c>
      <c r="U1453" s="41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R1453" s="218" t="s">
        <v>396</v>
      </c>
      <c r="AT1453" s="218" t="s">
        <v>224</v>
      </c>
      <c r="AU1453" s="218" t="s">
        <v>85</v>
      </c>
      <c r="AY1453" s="20" t="s">
        <v>146</v>
      </c>
      <c r="BE1453" s="219">
        <f>IF(N1453="základní",J1453,0)</f>
        <v>0</v>
      </c>
      <c r="BF1453" s="219">
        <f>IF(N1453="snížená",J1453,0)</f>
        <v>0</v>
      </c>
      <c r="BG1453" s="219">
        <f>IF(N1453="zákl. přenesená",J1453,0)</f>
        <v>0</v>
      </c>
      <c r="BH1453" s="219">
        <f>IF(N1453="sníž. přenesená",J1453,0)</f>
        <v>0</v>
      </c>
      <c r="BI1453" s="219">
        <f>IF(N1453="nulová",J1453,0)</f>
        <v>0</v>
      </c>
      <c r="BJ1453" s="20" t="s">
        <v>83</v>
      </c>
      <c r="BK1453" s="219">
        <f>ROUND(I1453*H1453,2)</f>
        <v>0</v>
      </c>
      <c r="BL1453" s="20" t="s">
        <v>266</v>
      </c>
      <c r="BM1453" s="218" t="s">
        <v>1737</v>
      </c>
    </row>
    <row r="1454" s="2" customFormat="1" ht="16.5" customHeight="1">
      <c r="A1454" s="41"/>
      <c r="B1454" s="42"/>
      <c r="C1454" s="207" t="s">
        <v>1738</v>
      </c>
      <c r="D1454" s="207" t="s">
        <v>148</v>
      </c>
      <c r="E1454" s="208" t="s">
        <v>1739</v>
      </c>
      <c r="F1454" s="209" t="s">
        <v>1740</v>
      </c>
      <c r="G1454" s="210" t="s">
        <v>256</v>
      </c>
      <c r="H1454" s="211">
        <v>8</v>
      </c>
      <c r="I1454" s="212"/>
      <c r="J1454" s="213">
        <f>ROUND(I1454*H1454,2)</f>
        <v>0</v>
      </c>
      <c r="K1454" s="209" t="s">
        <v>152</v>
      </c>
      <c r="L1454" s="47"/>
      <c r="M1454" s="214" t="s">
        <v>19</v>
      </c>
      <c r="N1454" s="215" t="s">
        <v>46</v>
      </c>
      <c r="O1454" s="87"/>
      <c r="P1454" s="216">
        <f>O1454*H1454</f>
        <v>0</v>
      </c>
      <c r="Q1454" s="216">
        <v>0</v>
      </c>
      <c r="R1454" s="216">
        <f>Q1454*H1454</f>
        <v>0</v>
      </c>
      <c r="S1454" s="216">
        <v>0</v>
      </c>
      <c r="T1454" s="217">
        <f>S1454*H1454</f>
        <v>0</v>
      </c>
      <c r="U1454" s="41"/>
      <c r="V1454" s="41"/>
      <c r="W1454" s="41"/>
      <c r="X1454" s="41"/>
      <c r="Y1454" s="41"/>
      <c r="Z1454" s="41"/>
      <c r="AA1454" s="41"/>
      <c r="AB1454" s="41"/>
      <c r="AC1454" s="41"/>
      <c r="AD1454" s="41"/>
      <c r="AE1454" s="41"/>
      <c r="AR1454" s="218" t="s">
        <v>266</v>
      </c>
      <c r="AT1454" s="218" t="s">
        <v>148</v>
      </c>
      <c r="AU1454" s="218" t="s">
        <v>85</v>
      </c>
      <c r="AY1454" s="20" t="s">
        <v>146</v>
      </c>
      <c r="BE1454" s="219">
        <f>IF(N1454="základní",J1454,0)</f>
        <v>0</v>
      </c>
      <c r="BF1454" s="219">
        <f>IF(N1454="snížená",J1454,0)</f>
        <v>0</v>
      </c>
      <c r="BG1454" s="219">
        <f>IF(N1454="zákl. přenesená",J1454,0)</f>
        <v>0</v>
      </c>
      <c r="BH1454" s="219">
        <f>IF(N1454="sníž. přenesená",J1454,0)</f>
        <v>0</v>
      </c>
      <c r="BI1454" s="219">
        <f>IF(N1454="nulová",J1454,0)</f>
        <v>0</v>
      </c>
      <c r="BJ1454" s="20" t="s">
        <v>83</v>
      </c>
      <c r="BK1454" s="219">
        <f>ROUND(I1454*H1454,2)</f>
        <v>0</v>
      </c>
      <c r="BL1454" s="20" t="s">
        <v>266</v>
      </c>
      <c r="BM1454" s="218" t="s">
        <v>1741</v>
      </c>
    </row>
    <row r="1455" s="2" customFormat="1">
      <c r="A1455" s="41"/>
      <c r="B1455" s="42"/>
      <c r="C1455" s="43"/>
      <c r="D1455" s="220" t="s">
        <v>155</v>
      </c>
      <c r="E1455" s="43"/>
      <c r="F1455" s="221" t="s">
        <v>1742</v>
      </c>
      <c r="G1455" s="43"/>
      <c r="H1455" s="43"/>
      <c r="I1455" s="222"/>
      <c r="J1455" s="43"/>
      <c r="K1455" s="43"/>
      <c r="L1455" s="47"/>
      <c r="M1455" s="223"/>
      <c r="N1455" s="224"/>
      <c r="O1455" s="87"/>
      <c r="P1455" s="87"/>
      <c r="Q1455" s="87"/>
      <c r="R1455" s="87"/>
      <c r="S1455" s="87"/>
      <c r="T1455" s="88"/>
      <c r="U1455" s="41"/>
      <c r="V1455" s="41"/>
      <c r="W1455" s="41"/>
      <c r="X1455" s="41"/>
      <c r="Y1455" s="41"/>
      <c r="Z1455" s="41"/>
      <c r="AA1455" s="41"/>
      <c r="AB1455" s="41"/>
      <c r="AC1455" s="41"/>
      <c r="AD1455" s="41"/>
      <c r="AE1455" s="41"/>
      <c r="AT1455" s="20" t="s">
        <v>155</v>
      </c>
      <c r="AU1455" s="20" t="s">
        <v>85</v>
      </c>
    </row>
    <row r="1456" s="13" customFormat="1">
      <c r="A1456" s="13"/>
      <c r="B1456" s="225"/>
      <c r="C1456" s="226"/>
      <c r="D1456" s="227" t="s">
        <v>157</v>
      </c>
      <c r="E1456" s="228" t="s">
        <v>19</v>
      </c>
      <c r="F1456" s="229" t="s">
        <v>1591</v>
      </c>
      <c r="G1456" s="226"/>
      <c r="H1456" s="228" t="s">
        <v>19</v>
      </c>
      <c r="I1456" s="230"/>
      <c r="J1456" s="226"/>
      <c r="K1456" s="226"/>
      <c r="L1456" s="231"/>
      <c r="M1456" s="232"/>
      <c r="N1456" s="233"/>
      <c r="O1456" s="233"/>
      <c r="P1456" s="233"/>
      <c r="Q1456" s="233"/>
      <c r="R1456" s="233"/>
      <c r="S1456" s="233"/>
      <c r="T1456" s="234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5" t="s">
        <v>157</v>
      </c>
      <c r="AU1456" s="235" t="s">
        <v>85</v>
      </c>
      <c r="AV1456" s="13" t="s">
        <v>83</v>
      </c>
      <c r="AW1456" s="13" t="s">
        <v>37</v>
      </c>
      <c r="AX1456" s="13" t="s">
        <v>75</v>
      </c>
      <c r="AY1456" s="235" t="s">
        <v>146</v>
      </c>
    </row>
    <row r="1457" s="14" customFormat="1">
      <c r="A1457" s="14"/>
      <c r="B1457" s="236"/>
      <c r="C1457" s="237"/>
      <c r="D1457" s="227" t="s">
        <v>157</v>
      </c>
      <c r="E1457" s="238" t="s">
        <v>19</v>
      </c>
      <c r="F1457" s="239" t="s">
        <v>196</v>
      </c>
      <c r="G1457" s="237"/>
      <c r="H1457" s="240">
        <v>6</v>
      </c>
      <c r="I1457" s="241"/>
      <c r="J1457" s="237"/>
      <c r="K1457" s="237"/>
      <c r="L1457" s="242"/>
      <c r="M1457" s="243"/>
      <c r="N1457" s="244"/>
      <c r="O1457" s="244"/>
      <c r="P1457" s="244"/>
      <c r="Q1457" s="244"/>
      <c r="R1457" s="244"/>
      <c r="S1457" s="244"/>
      <c r="T1457" s="245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6" t="s">
        <v>157</v>
      </c>
      <c r="AU1457" s="246" t="s">
        <v>85</v>
      </c>
      <c r="AV1457" s="14" t="s">
        <v>85</v>
      </c>
      <c r="AW1457" s="14" t="s">
        <v>37</v>
      </c>
      <c r="AX1457" s="14" t="s">
        <v>75</v>
      </c>
      <c r="AY1457" s="246" t="s">
        <v>146</v>
      </c>
    </row>
    <row r="1458" s="13" customFormat="1">
      <c r="A1458" s="13"/>
      <c r="B1458" s="225"/>
      <c r="C1458" s="226"/>
      <c r="D1458" s="227" t="s">
        <v>157</v>
      </c>
      <c r="E1458" s="228" t="s">
        <v>19</v>
      </c>
      <c r="F1458" s="229" t="s">
        <v>1555</v>
      </c>
      <c r="G1458" s="226"/>
      <c r="H1458" s="228" t="s">
        <v>19</v>
      </c>
      <c r="I1458" s="230"/>
      <c r="J1458" s="226"/>
      <c r="K1458" s="226"/>
      <c r="L1458" s="231"/>
      <c r="M1458" s="232"/>
      <c r="N1458" s="233"/>
      <c r="O1458" s="233"/>
      <c r="P1458" s="233"/>
      <c r="Q1458" s="233"/>
      <c r="R1458" s="233"/>
      <c r="S1458" s="233"/>
      <c r="T1458" s="234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5" t="s">
        <v>157</v>
      </c>
      <c r="AU1458" s="235" t="s">
        <v>85</v>
      </c>
      <c r="AV1458" s="13" t="s">
        <v>83</v>
      </c>
      <c r="AW1458" s="13" t="s">
        <v>37</v>
      </c>
      <c r="AX1458" s="13" t="s">
        <v>75</v>
      </c>
      <c r="AY1458" s="235" t="s">
        <v>146</v>
      </c>
    </row>
    <row r="1459" s="14" customFormat="1">
      <c r="A1459" s="14"/>
      <c r="B1459" s="236"/>
      <c r="C1459" s="237"/>
      <c r="D1459" s="227" t="s">
        <v>157</v>
      </c>
      <c r="E1459" s="238" t="s">
        <v>19</v>
      </c>
      <c r="F1459" s="239" t="s">
        <v>85</v>
      </c>
      <c r="G1459" s="237"/>
      <c r="H1459" s="240">
        <v>2</v>
      </c>
      <c r="I1459" s="241"/>
      <c r="J1459" s="237"/>
      <c r="K1459" s="237"/>
      <c r="L1459" s="242"/>
      <c r="M1459" s="243"/>
      <c r="N1459" s="244"/>
      <c r="O1459" s="244"/>
      <c r="P1459" s="244"/>
      <c r="Q1459" s="244"/>
      <c r="R1459" s="244"/>
      <c r="S1459" s="244"/>
      <c r="T1459" s="245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46" t="s">
        <v>157</v>
      </c>
      <c r="AU1459" s="246" t="s">
        <v>85</v>
      </c>
      <c r="AV1459" s="14" t="s">
        <v>85</v>
      </c>
      <c r="AW1459" s="14" t="s">
        <v>37</v>
      </c>
      <c r="AX1459" s="14" t="s">
        <v>75</v>
      </c>
      <c r="AY1459" s="246" t="s">
        <v>146</v>
      </c>
    </row>
    <row r="1460" s="16" customFormat="1">
      <c r="A1460" s="16"/>
      <c r="B1460" s="258"/>
      <c r="C1460" s="259"/>
      <c r="D1460" s="227" t="s">
        <v>157</v>
      </c>
      <c r="E1460" s="260" t="s">
        <v>19</v>
      </c>
      <c r="F1460" s="261" t="s">
        <v>167</v>
      </c>
      <c r="G1460" s="259"/>
      <c r="H1460" s="262">
        <v>8</v>
      </c>
      <c r="I1460" s="263"/>
      <c r="J1460" s="259"/>
      <c r="K1460" s="259"/>
      <c r="L1460" s="264"/>
      <c r="M1460" s="265"/>
      <c r="N1460" s="266"/>
      <c r="O1460" s="266"/>
      <c r="P1460" s="266"/>
      <c r="Q1460" s="266"/>
      <c r="R1460" s="266"/>
      <c r="S1460" s="266"/>
      <c r="T1460" s="267"/>
      <c r="U1460" s="16"/>
      <c r="V1460" s="16"/>
      <c r="W1460" s="16"/>
      <c r="X1460" s="16"/>
      <c r="Y1460" s="16"/>
      <c r="Z1460" s="16"/>
      <c r="AA1460" s="16"/>
      <c r="AB1460" s="16"/>
      <c r="AC1460" s="16"/>
      <c r="AD1460" s="16"/>
      <c r="AE1460" s="16"/>
      <c r="AT1460" s="268" t="s">
        <v>157</v>
      </c>
      <c r="AU1460" s="268" t="s">
        <v>85</v>
      </c>
      <c r="AV1460" s="16" t="s">
        <v>153</v>
      </c>
      <c r="AW1460" s="16" t="s">
        <v>37</v>
      </c>
      <c r="AX1460" s="16" t="s">
        <v>83</v>
      </c>
      <c r="AY1460" s="268" t="s">
        <v>146</v>
      </c>
    </row>
    <row r="1461" s="2" customFormat="1" ht="16.5" customHeight="1">
      <c r="A1461" s="41"/>
      <c r="B1461" s="42"/>
      <c r="C1461" s="269" t="s">
        <v>1743</v>
      </c>
      <c r="D1461" s="269" t="s">
        <v>224</v>
      </c>
      <c r="E1461" s="270" t="s">
        <v>1744</v>
      </c>
      <c r="F1461" s="271" t="s">
        <v>1745</v>
      </c>
      <c r="G1461" s="272" t="s">
        <v>256</v>
      </c>
      <c r="H1461" s="273">
        <v>8</v>
      </c>
      <c r="I1461" s="274"/>
      <c r="J1461" s="275">
        <f>ROUND(I1461*H1461,2)</f>
        <v>0</v>
      </c>
      <c r="K1461" s="271" t="s">
        <v>152</v>
      </c>
      <c r="L1461" s="276"/>
      <c r="M1461" s="277" t="s">
        <v>19</v>
      </c>
      <c r="N1461" s="278" t="s">
        <v>46</v>
      </c>
      <c r="O1461" s="87"/>
      <c r="P1461" s="216">
        <f>O1461*H1461</f>
        <v>0</v>
      </c>
      <c r="Q1461" s="216">
        <v>0.00020000000000000001</v>
      </c>
      <c r="R1461" s="216">
        <f>Q1461*H1461</f>
        <v>0.0016000000000000001</v>
      </c>
      <c r="S1461" s="216">
        <v>0</v>
      </c>
      <c r="T1461" s="217">
        <f>S1461*H1461</f>
        <v>0</v>
      </c>
      <c r="U1461" s="41"/>
      <c r="V1461" s="41"/>
      <c r="W1461" s="41"/>
      <c r="X1461" s="41"/>
      <c r="Y1461" s="41"/>
      <c r="Z1461" s="41"/>
      <c r="AA1461" s="41"/>
      <c r="AB1461" s="41"/>
      <c r="AC1461" s="41"/>
      <c r="AD1461" s="41"/>
      <c r="AE1461" s="41"/>
      <c r="AR1461" s="218" t="s">
        <v>396</v>
      </c>
      <c r="AT1461" s="218" t="s">
        <v>224</v>
      </c>
      <c r="AU1461" s="218" t="s">
        <v>85</v>
      </c>
      <c r="AY1461" s="20" t="s">
        <v>146</v>
      </c>
      <c r="BE1461" s="219">
        <f>IF(N1461="základní",J1461,0)</f>
        <v>0</v>
      </c>
      <c r="BF1461" s="219">
        <f>IF(N1461="snížená",J1461,0)</f>
        <v>0</v>
      </c>
      <c r="BG1461" s="219">
        <f>IF(N1461="zákl. přenesená",J1461,0)</f>
        <v>0</v>
      </c>
      <c r="BH1461" s="219">
        <f>IF(N1461="sníž. přenesená",J1461,0)</f>
        <v>0</v>
      </c>
      <c r="BI1461" s="219">
        <f>IF(N1461="nulová",J1461,0)</f>
        <v>0</v>
      </c>
      <c r="BJ1461" s="20" t="s">
        <v>83</v>
      </c>
      <c r="BK1461" s="219">
        <f>ROUND(I1461*H1461,2)</f>
        <v>0</v>
      </c>
      <c r="BL1461" s="20" t="s">
        <v>266</v>
      </c>
      <c r="BM1461" s="218" t="s">
        <v>1746</v>
      </c>
    </row>
    <row r="1462" s="2" customFormat="1" ht="16.5" customHeight="1">
      <c r="A1462" s="41"/>
      <c r="B1462" s="42"/>
      <c r="C1462" s="207" t="s">
        <v>1747</v>
      </c>
      <c r="D1462" s="207" t="s">
        <v>148</v>
      </c>
      <c r="E1462" s="208" t="s">
        <v>1748</v>
      </c>
      <c r="F1462" s="209" t="s">
        <v>1749</v>
      </c>
      <c r="G1462" s="210" t="s">
        <v>256</v>
      </c>
      <c r="H1462" s="211">
        <v>4</v>
      </c>
      <c r="I1462" s="212"/>
      <c r="J1462" s="213">
        <f>ROUND(I1462*H1462,2)</f>
        <v>0</v>
      </c>
      <c r="K1462" s="209" t="s">
        <v>152</v>
      </c>
      <c r="L1462" s="47"/>
      <c r="M1462" s="214" t="s">
        <v>19</v>
      </c>
      <c r="N1462" s="215" t="s">
        <v>46</v>
      </c>
      <c r="O1462" s="87"/>
      <c r="P1462" s="216">
        <f>O1462*H1462</f>
        <v>0</v>
      </c>
      <c r="Q1462" s="216">
        <v>0</v>
      </c>
      <c r="R1462" s="216">
        <f>Q1462*H1462</f>
        <v>0</v>
      </c>
      <c r="S1462" s="216">
        <v>0</v>
      </c>
      <c r="T1462" s="217">
        <f>S1462*H1462</f>
        <v>0</v>
      </c>
      <c r="U1462" s="41"/>
      <c r="V1462" s="41"/>
      <c r="W1462" s="41"/>
      <c r="X1462" s="41"/>
      <c r="Y1462" s="41"/>
      <c r="Z1462" s="41"/>
      <c r="AA1462" s="41"/>
      <c r="AB1462" s="41"/>
      <c r="AC1462" s="41"/>
      <c r="AD1462" s="41"/>
      <c r="AE1462" s="41"/>
      <c r="AR1462" s="218" t="s">
        <v>266</v>
      </c>
      <c r="AT1462" s="218" t="s">
        <v>148</v>
      </c>
      <c r="AU1462" s="218" t="s">
        <v>85</v>
      </c>
      <c r="AY1462" s="20" t="s">
        <v>146</v>
      </c>
      <c r="BE1462" s="219">
        <f>IF(N1462="základní",J1462,0)</f>
        <v>0</v>
      </c>
      <c r="BF1462" s="219">
        <f>IF(N1462="snížená",J1462,0)</f>
        <v>0</v>
      </c>
      <c r="BG1462" s="219">
        <f>IF(N1462="zákl. přenesená",J1462,0)</f>
        <v>0</v>
      </c>
      <c r="BH1462" s="219">
        <f>IF(N1462="sníž. přenesená",J1462,0)</f>
        <v>0</v>
      </c>
      <c r="BI1462" s="219">
        <f>IF(N1462="nulová",J1462,0)</f>
        <v>0</v>
      </c>
      <c r="BJ1462" s="20" t="s">
        <v>83</v>
      </c>
      <c r="BK1462" s="219">
        <f>ROUND(I1462*H1462,2)</f>
        <v>0</v>
      </c>
      <c r="BL1462" s="20" t="s">
        <v>266</v>
      </c>
      <c r="BM1462" s="218" t="s">
        <v>1750</v>
      </c>
    </row>
    <row r="1463" s="2" customFormat="1">
      <c r="A1463" s="41"/>
      <c r="B1463" s="42"/>
      <c r="C1463" s="43"/>
      <c r="D1463" s="220" t="s">
        <v>155</v>
      </c>
      <c r="E1463" s="43"/>
      <c r="F1463" s="221" t="s">
        <v>1751</v>
      </c>
      <c r="G1463" s="43"/>
      <c r="H1463" s="43"/>
      <c r="I1463" s="222"/>
      <c r="J1463" s="43"/>
      <c r="K1463" s="43"/>
      <c r="L1463" s="47"/>
      <c r="M1463" s="223"/>
      <c r="N1463" s="224"/>
      <c r="O1463" s="87"/>
      <c r="P1463" s="87"/>
      <c r="Q1463" s="87"/>
      <c r="R1463" s="87"/>
      <c r="S1463" s="87"/>
      <c r="T1463" s="88"/>
      <c r="U1463" s="41"/>
      <c r="V1463" s="41"/>
      <c r="W1463" s="41"/>
      <c r="X1463" s="41"/>
      <c r="Y1463" s="41"/>
      <c r="Z1463" s="41"/>
      <c r="AA1463" s="41"/>
      <c r="AB1463" s="41"/>
      <c r="AC1463" s="41"/>
      <c r="AD1463" s="41"/>
      <c r="AE1463" s="41"/>
      <c r="AT1463" s="20" t="s">
        <v>155</v>
      </c>
      <c r="AU1463" s="20" t="s">
        <v>85</v>
      </c>
    </row>
    <row r="1464" s="13" customFormat="1">
      <c r="A1464" s="13"/>
      <c r="B1464" s="225"/>
      <c r="C1464" s="226"/>
      <c r="D1464" s="227" t="s">
        <v>157</v>
      </c>
      <c r="E1464" s="228" t="s">
        <v>19</v>
      </c>
      <c r="F1464" s="229" t="s">
        <v>1591</v>
      </c>
      <c r="G1464" s="226"/>
      <c r="H1464" s="228" t="s">
        <v>19</v>
      </c>
      <c r="I1464" s="230"/>
      <c r="J1464" s="226"/>
      <c r="K1464" s="226"/>
      <c r="L1464" s="231"/>
      <c r="M1464" s="232"/>
      <c r="N1464" s="233"/>
      <c r="O1464" s="233"/>
      <c r="P1464" s="233"/>
      <c r="Q1464" s="233"/>
      <c r="R1464" s="233"/>
      <c r="S1464" s="233"/>
      <c r="T1464" s="234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5" t="s">
        <v>157</v>
      </c>
      <c r="AU1464" s="235" t="s">
        <v>85</v>
      </c>
      <c r="AV1464" s="13" t="s">
        <v>83</v>
      </c>
      <c r="AW1464" s="13" t="s">
        <v>37</v>
      </c>
      <c r="AX1464" s="13" t="s">
        <v>75</v>
      </c>
      <c r="AY1464" s="235" t="s">
        <v>146</v>
      </c>
    </row>
    <row r="1465" s="14" customFormat="1">
      <c r="A1465" s="14"/>
      <c r="B1465" s="236"/>
      <c r="C1465" s="237"/>
      <c r="D1465" s="227" t="s">
        <v>157</v>
      </c>
      <c r="E1465" s="238" t="s">
        <v>19</v>
      </c>
      <c r="F1465" s="239" t="s">
        <v>1243</v>
      </c>
      <c r="G1465" s="237"/>
      <c r="H1465" s="240">
        <v>2</v>
      </c>
      <c r="I1465" s="241"/>
      <c r="J1465" s="237"/>
      <c r="K1465" s="237"/>
      <c r="L1465" s="242"/>
      <c r="M1465" s="243"/>
      <c r="N1465" s="244"/>
      <c r="O1465" s="244"/>
      <c r="P1465" s="244"/>
      <c r="Q1465" s="244"/>
      <c r="R1465" s="244"/>
      <c r="S1465" s="244"/>
      <c r="T1465" s="245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46" t="s">
        <v>157</v>
      </c>
      <c r="AU1465" s="246" t="s">
        <v>85</v>
      </c>
      <c r="AV1465" s="14" t="s">
        <v>85</v>
      </c>
      <c r="AW1465" s="14" t="s">
        <v>37</v>
      </c>
      <c r="AX1465" s="14" t="s">
        <v>75</v>
      </c>
      <c r="AY1465" s="246" t="s">
        <v>146</v>
      </c>
    </row>
    <row r="1466" s="13" customFormat="1">
      <c r="A1466" s="13"/>
      <c r="B1466" s="225"/>
      <c r="C1466" s="226"/>
      <c r="D1466" s="227" t="s">
        <v>157</v>
      </c>
      <c r="E1466" s="228" t="s">
        <v>19</v>
      </c>
      <c r="F1466" s="229" t="s">
        <v>1555</v>
      </c>
      <c r="G1466" s="226"/>
      <c r="H1466" s="228" t="s">
        <v>19</v>
      </c>
      <c r="I1466" s="230"/>
      <c r="J1466" s="226"/>
      <c r="K1466" s="226"/>
      <c r="L1466" s="231"/>
      <c r="M1466" s="232"/>
      <c r="N1466" s="233"/>
      <c r="O1466" s="233"/>
      <c r="P1466" s="233"/>
      <c r="Q1466" s="233"/>
      <c r="R1466" s="233"/>
      <c r="S1466" s="233"/>
      <c r="T1466" s="234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5" t="s">
        <v>157</v>
      </c>
      <c r="AU1466" s="235" t="s">
        <v>85</v>
      </c>
      <c r="AV1466" s="13" t="s">
        <v>83</v>
      </c>
      <c r="AW1466" s="13" t="s">
        <v>37</v>
      </c>
      <c r="AX1466" s="13" t="s">
        <v>75</v>
      </c>
      <c r="AY1466" s="235" t="s">
        <v>146</v>
      </c>
    </row>
    <row r="1467" s="14" customFormat="1">
      <c r="A1467" s="14"/>
      <c r="B1467" s="236"/>
      <c r="C1467" s="237"/>
      <c r="D1467" s="227" t="s">
        <v>157</v>
      </c>
      <c r="E1467" s="238" t="s">
        <v>19</v>
      </c>
      <c r="F1467" s="239" t="s">
        <v>1243</v>
      </c>
      <c r="G1467" s="237"/>
      <c r="H1467" s="240">
        <v>2</v>
      </c>
      <c r="I1467" s="241"/>
      <c r="J1467" s="237"/>
      <c r="K1467" s="237"/>
      <c r="L1467" s="242"/>
      <c r="M1467" s="243"/>
      <c r="N1467" s="244"/>
      <c r="O1467" s="244"/>
      <c r="P1467" s="244"/>
      <c r="Q1467" s="244"/>
      <c r="R1467" s="244"/>
      <c r="S1467" s="244"/>
      <c r="T1467" s="245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46" t="s">
        <v>157</v>
      </c>
      <c r="AU1467" s="246" t="s">
        <v>85</v>
      </c>
      <c r="AV1467" s="14" t="s">
        <v>85</v>
      </c>
      <c r="AW1467" s="14" t="s">
        <v>37</v>
      </c>
      <c r="AX1467" s="14" t="s">
        <v>75</v>
      </c>
      <c r="AY1467" s="246" t="s">
        <v>146</v>
      </c>
    </row>
    <row r="1468" s="16" customFormat="1">
      <c r="A1468" s="16"/>
      <c r="B1468" s="258"/>
      <c r="C1468" s="259"/>
      <c r="D1468" s="227" t="s">
        <v>157</v>
      </c>
      <c r="E1468" s="260" t="s">
        <v>19</v>
      </c>
      <c r="F1468" s="261" t="s">
        <v>167</v>
      </c>
      <c r="G1468" s="259"/>
      <c r="H1468" s="262">
        <v>4</v>
      </c>
      <c r="I1468" s="263"/>
      <c r="J1468" s="259"/>
      <c r="K1468" s="259"/>
      <c r="L1468" s="264"/>
      <c r="M1468" s="265"/>
      <c r="N1468" s="266"/>
      <c r="O1468" s="266"/>
      <c r="P1468" s="266"/>
      <c r="Q1468" s="266"/>
      <c r="R1468" s="266"/>
      <c r="S1468" s="266"/>
      <c r="T1468" s="267"/>
      <c r="U1468" s="16"/>
      <c r="V1468" s="16"/>
      <c r="W1468" s="16"/>
      <c r="X1468" s="16"/>
      <c r="Y1468" s="16"/>
      <c r="Z1468" s="16"/>
      <c r="AA1468" s="16"/>
      <c r="AB1468" s="16"/>
      <c r="AC1468" s="16"/>
      <c r="AD1468" s="16"/>
      <c r="AE1468" s="16"/>
      <c r="AT1468" s="268" t="s">
        <v>157</v>
      </c>
      <c r="AU1468" s="268" t="s">
        <v>85</v>
      </c>
      <c r="AV1468" s="16" t="s">
        <v>153</v>
      </c>
      <c r="AW1468" s="16" t="s">
        <v>37</v>
      </c>
      <c r="AX1468" s="16" t="s">
        <v>83</v>
      </c>
      <c r="AY1468" s="268" t="s">
        <v>146</v>
      </c>
    </row>
    <row r="1469" s="2" customFormat="1" ht="16.5" customHeight="1">
      <c r="A1469" s="41"/>
      <c r="B1469" s="42"/>
      <c r="C1469" s="269" t="s">
        <v>1752</v>
      </c>
      <c r="D1469" s="269" t="s">
        <v>224</v>
      </c>
      <c r="E1469" s="270" t="s">
        <v>1753</v>
      </c>
      <c r="F1469" s="271" t="s">
        <v>1754</v>
      </c>
      <c r="G1469" s="272" t="s">
        <v>256</v>
      </c>
      <c r="H1469" s="273">
        <v>4</v>
      </c>
      <c r="I1469" s="274"/>
      <c r="J1469" s="275">
        <f>ROUND(I1469*H1469,2)</f>
        <v>0</v>
      </c>
      <c r="K1469" s="271" t="s">
        <v>152</v>
      </c>
      <c r="L1469" s="276"/>
      <c r="M1469" s="277" t="s">
        <v>19</v>
      </c>
      <c r="N1469" s="278" t="s">
        <v>46</v>
      </c>
      <c r="O1469" s="87"/>
      <c r="P1469" s="216">
        <f>O1469*H1469</f>
        <v>0</v>
      </c>
      <c r="Q1469" s="216">
        <v>0.012</v>
      </c>
      <c r="R1469" s="216">
        <f>Q1469*H1469</f>
        <v>0.048000000000000001</v>
      </c>
      <c r="S1469" s="216">
        <v>0</v>
      </c>
      <c r="T1469" s="217">
        <f>S1469*H1469</f>
        <v>0</v>
      </c>
      <c r="U1469" s="41"/>
      <c r="V1469" s="41"/>
      <c r="W1469" s="41"/>
      <c r="X1469" s="41"/>
      <c r="Y1469" s="41"/>
      <c r="Z1469" s="41"/>
      <c r="AA1469" s="41"/>
      <c r="AB1469" s="41"/>
      <c r="AC1469" s="41"/>
      <c r="AD1469" s="41"/>
      <c r="AE1469" s="41"/>
      <c r="AR1469" s="218" t="s">
        <v>396</v>
      </c>
      <c r="AT1469" s="218" t="s">
        <v>224</v>
      </c>
      <c r="AU1469" s="218" t="s">
        <v>85</v>
      </c>
      <c r="AY1469" s="20" t="s">
        <v>146</v>
      </c>
      <c r="BE1469" s="219">
        <f>IF(N1469="základní",J1469,0)</f>
        <v>0</v>
      </c>
      <c r="BF1469" s="219">
        <f>IF(N1469="snížená",J1469,0)</f>
        <v>0</v>
      </c>
      <c r="BG1469" s="219">
        <f>IF(N1469="zákl. přenesená",J1469,0)</f>
        <v>0</v>
      </c>
      <c r="BH1469" s="219">
        <f>IF(N1469="sníž. přenesená",J1469,0)</f>
        <v>0</v>
      </c>
      <c r="BI1469" s="219">
        <f>IF(N1469="nulová",J1469,0)</f>
        <v>0</v>
      </c>
      <c r="BJ1469" s="20" t="s">
        <v>83</v>
      </c>
      <c r="BK1469" s="219">
        <f>ROUND(I1469*H1469,2)</f>
        <v>0</v>
      </c>
      <c r="BL1469" s="20" t="s">
        <v>266</v>
      </c>
      <c r="BM1469" s="218" t="s">
        <v>1755</v>
      </c>
    </row>
    <row r="1470" s="2" customFormat="1" ht="16.5" customHeight="1">
      <c r="A1470" s="41"/>
      <c r="B1470" s="42"/>
      <c r="C1470" s="207" t="s">
        <v>1756</v>
      </c>
      <c r="D1470" s="207" t="s">
        <v>148</v>
      </c>
      <c r="E1470" s="208" t="s">
        <v>1757</v>
      </c>
      <c r="F1470" s="209" t="s">
        <v>1758</v>
      </c>
      <c r="G1470" s="210" t="s">
        <v>256</v>
      </c>
      <c r="H1470" s="211">
        <v>4</v>
      </c>
      <c r="I1470" s="212"/>
      <c r="J1470" s="213">
        <f>ROUND(I1470*H1470,2)</f>
        <v>0</v>
      </c>
      <c r="K1470" s="209" t="s">
        <v>152</v>
      </c>
      <c r="L1470" s="47"/>
      <c r="M1470" s="214" t="s">
        <v>19</v>
      </c>
      <c r="N1470" s="215" t="s">
        <v>46</v>
      </c>
      <c r="O1470" s="87"/>
      <c r="P1470" s="216">
        <f>O1470*H1470</f>
        <v>0</v>
      </c>
      <c r="Q1470" s="216">
        <v>0.00029</v>
      </c>
      <c r="R1470" s="216">
        <f>Q1470*H1470</f>
        <v>0.00116</v>
      </c>
      <c r="S1470" s="216">
        <v>0</v>
      </c>
      <c r="T1470" s="217">
        <f>S1470*H1470</f>
        <v>0</v>
      </c>
      <c r="U1470" s="41"/>
      <c r="V1470" s="41"/>
      <c r="W1470" s="41"/>
      <c r="X1470" s="41"/>
      <c r="Y1470" s="41"/>
      <c r="Z1470" s="41"/>
      <c r="AA1470" s="41"/>
      <c r="AB1470" s="41"/>
      <c r="AC1470" s="41"/>
      <c r="AD1470" s="41"/>
      <c r="AE1470" s="41"/>
      <c r="AR1470" s="218" t="s">
        <v>266</v>
      </c>
      <c r="AT1470" s="218" t="s">
        <v>148</v>
      </c>
      <c r="AU1470" s="218" t="s">
        <v>85</v>
      </c>
      <c r="AY1470" s="20" t="s">
        <v>146</v>
      </c>
      <c r="BE1470" s="219">
        <f>IF(N1470="základní",J1470,0)</f>
        <v>0</v>
      </c>
      <c r="BF1470" s="219">
        <f>IF(N1470="snížená",J1470,0)</f>
        <v>0</v>
      </c>
      <c r="BG1470" s="219">
        <f>IF(N1470="zákl. přenesená",J1470,0)</f>
        <v>0</v>
      </c>
      <c r="BH1470" s="219">
        <f>IF(N1470="sníž. přenesená",J1470,0)</f>
        <v>0</v>
      </c>
      <c r="BI1470" s="219">
        <f>IF(N1470="nulová",J1470,0)</f>
        <v>0</v>
      </c>
      <c r="BJ1470" s="20" t="s">
        <v>83</v>
      </c>
      <c r="BK1470" s="219">
        <f>ROUND(I1470*H1470,2)</f>
        <v>0</v>
      </c>
      <c r="BL1470" s="20" t="s">
        <v>266</v>
      </c>
      <c r="BM1470" s="218" t="s">
        <v>1759</v>
      </c>
    </row>
    <row r="1471" s="2" customFormat="1">
      <c r="A1471" s="41"/>
      <c r="B1471" s="42"/>
      <c r="C1471" s="43"/>
      <c r="D1471" s="220" t="s">
        <v>155</v>
      </c>
      <c r="E1471" s="43"/>
      <c r="F1471" s="221" t="s">
        <v>1760</v>
      </c>
      <c r="G1471" s="43"/>
      <c r="H1471" s="43"/>
      <c r="I1471" s="222"/>
      <c r="J1471" s="43"/>
      <c r="K1471" s="43"/>
      <c r="L1471" s="47"/>
      <c r="M1471" s="223"/>
      <c r="N1471" s="224"/>
      <c r="O1471" s="87"/>
      <c r="P1471" s="87"/>
      <c r="Q1471" s="87"/>
      <c r="R1471" s="87"/>
      <c r="S1471" s="87"/>
      <c r="T1471" s="88"/>
      <c r="U1471" s="41"/>
      <c r="V1471" s="41"/>
      <c r="W1471" s="41"/>
      <c r="X1471" s="41"/>
      <c r="Y1471" s="41"/>
      <c r="Z1471" s="41"/>
      <c r="AA1471" s="41"/>
      <c r="AB1471" s="41"/>
      <c r="AC1471" s="41"/>
      <c r="AD1471" s="41"/>
      <c r="AE1471" s="41"/>
      <c r="AT1471" s="20" t="s">
        <v>155</v>
      </c>
      <c r="AU1471" s="20" t="s">
        <v>85</v>
      </c>
    </row>
    <row r="1472" s="13" customFormat="1">
      <c r="A1472" s="13"/>
      <c r="B1472" s="225"/>
      <c r="C1472" s="226"/>
      <c r="D1472" s="227" t="s">
        <v>157</v>
      </c>
      <c r="E1472" s="228" t="s">
        <v>19</v>
      </c>
      <c r="F1472" s="229" t="s">
        <v>1761</v>
      </c>
      <c r="G1472" s="226"/>
      <c r="H1472" s="228" t="s">
        <v>19</v>
      </c>
      <c r="I1472" s="230"/>
      <c r="J1472" s="226"/>
      <c r="K1472" s="226"/>
      <c r="L1472" s="231"/>
      <c r="M1472" s="232"/>
      <c r="N1472" s="233"/>
      <c r="O1472" s="233"/>
      <c r="P1472" s="233"/>
      <c r="Q1472" s="233"/>
      <c r="R1472" s="233"/>
      <c r="S1472" s="233"/>
      <c r="T1472" s="234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5" t="s">
        <v>157</v>
      </c>
      <c r="AU1472" s="235" t="s">
        <v>85</v>
      </c>
      <c r="AV1472" s="13" t="s">
        <v>83</v>
      </c>
      <c r="AW1472" s="13" t="s">
        <v>37</v>
      </c>
      <c r="AX1472" s="13" t="s">
        <v>75</v>
      </c>
      <c r="AY1472" s="235" t="s">
        <v>146</v>
      </c>
    </row>
    <row r="1473" s="13" customFormat="1">
      <c r="A1473" s="13"/>
      <c r="B1473" s="225"/>
      <c r="C1473" s="226"/>
      <c r="D1473" s="227" t="s">
        <v>157</v>
      </c>
      <c r="E1473" s="228" t="s">
        <v>19</v>
      </c>
      <c r="F1473" s="229" t="s">
        <v>1591</v>
      </c>
      <c r="G1473" s="226"/>
      <c r="H1473" s="228" t="s">
        <v>19</v>
      </c>
      <c r="I1473" s="230"/>
      <c r="J1473" s="226"/>
      <c r="K1473" s="226"/>
      <c r="L1473" s="231"/>
      <c r="M1473" s="232"/>
      <c r="N1473" s="233"/>
      <c r="O1473" s="233"/>
      <c r="P1473" s="233"/>
      <c r="Q1473" s="233"/>
      <c r="R1473" s="233"/>
      <c r="S1473" s="233"/>
      <c r="T1473" s="234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5" t="s">
        <v>157</v>
      </c>
      <c r="AU1473" s="235" t="s">
        <v>85</v>
      </c>
      <c r="AV1473" s="13" t="s">
        <v>83</v>
      </c>
      <c r="AW1473" s="13" t="s">
        <v>37</v>
      </c>
      <c r="AX1473" s="13" t="s">
        <v>75</v>
      </c>
      <c r="AY1473" s="235" t="s">
        <v>146</v>
      </c>
    </row>
    <row r="1474" s="14" customFormat="1">
      <c r="A1474" s="14"/>
      <c r="B1474" s="236"/>
      <c r="C1474" s="237"/>
      <c r="D1474" s="227" t="s">
        <v>157</v>
      </c>
      <c r="E1474" s="238" t="s">
        <v>19</v>
      </c>
      <c r="F1474" s="239" t="s">
        <v>1243</v>
      </c>
      <c r="G1474" s="237"/>
      <c r="H1474" s="240">
        <v>2</v>
      </c>
      <c r="I1474" s="241"/>
      <c r="J1474" s="237"/>
      <c r="K1474" s="237"/>
      <c r="L1474" s="242"/>
      <c r="M1474" s="243"/>
      <c r="N1474" s="244"/>
      <c r="O1474" s="244"/>
      <c r="P1474" s="244"/>
      <c r="Q1474" s="244"/>
      <c r="R1474" s="244"/>
      <c r="S1474" s="244"/>
      <c r="T1474" s="245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46" t="s">
        <v>157</v>
      </c>
      <c r="AU1474" s="246" t="s">
        <v>85</v>
      </c>
      <c r="AV1474" s="14" t="s">
        <v>85</v>
      </c>
      <c r="AW1474" s="14" t="s">
        <v>37</v>
      </c>
      <c r="AX1474" s="14" t="s">
        <v>75</v>
      </c>
      <c r="AY1474" s="246" t="s">
        <v>146</v>
      </c>
    </row>
    <row r="1475" s="13" customFormat="1">
      <c r="A1475" s="13"/>
      <c r="B1475" s="225"/>
      <c r="C1475" s="226"/>
      <c r="D1475" s="227" t="s">
        <v>157</v>
      </c>
      <c r="E1475" s="228" t="s">
        <v>19</v>
      </c>
      <c r="F1475" s="229" t="s">
        <v>1555</v>
      </c>
      <c r="G1475" s="226"/>
      <c r="H1475" s="228" t="s">
        <v>19</v>
      </c>
      <c r="I1475" s="230"/>
      <c r="J1475" s="226"/>
      <c r="K1475" s="226"/>
      <c r="L1475" s="231"/>
      <c r="M1475" s="232"/>
      <c r="N1475" s="233"/>
      <c r="O1475" s="233"/>
      <c r="P1475" s="233"/>
      <c r="Q1475" s="233"/>
      <c r="R1475" s="233"/>
      <c r="S1475" s="233"/>
      <c r="T1475" s="234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5" t="s">
        <v>157</v>
      </c>
      <c r="AU1475" s="235" t="s">
        <v>85</v>
      </c>
      <c r="AV1475" s="13" t="s">
        <v>83</v>
      </c>
      <c r="AW1475" s="13" t="s">
        <v>37</v>
      </c>
      <c r="AX1475" s="13" t="s">
        <v>75</v>
      </c>
      <c r="AY1475" s="235" t="s">
        <v>146</v>
      </c>
    </row>
    <row r="1476" s="14" customFormat="1">
      <c r="A1476" s="14"/>
      <c r="B1476" s="236"/>
      <c r="C1476" s="237"/>
      <c r="D1476" s="227" t="s">
        <v>157</v>
      </c>
      <c r="E1476" s="238" t="s">
        <v>19</v>
      </c>
      <c r="F1476" s="239" t="s">
        <v>1243</v>
      </c>
      <c r="G1476" s="237"/>
      <c r="H1476" s="240">
        <v>2</v>
      </c>
      <c r="I1476" s="241"/>
      <c r="J1476" s="237"/>
      <c r="K1476" s="237"/>
      <c r="L1476" s="242"/>
      <c r="M1476" s="243"/>
      <c r="N1476" s="244"/>
      <c r="O1476" s="244"/>
      <c r="P1476" s="244"/>
      <c r="Q1476" s="244"/>
      <c r="R1476" s="244"/>
      <c r="S1476" s="244"/>
      <c r="T1476" s="245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46" t="s">
        <v>157</v>
      </c>
      <c r="AU1476" s="246" t="s">
        <v>85</v>
      </c>
      <c r="AV1476" s="14" t="s">
        <v>85</v>
      </c>
      <c r="AW1476" s="14" t="s">
        <v>37</v>
      </c>
      <c r="AX1476" s="14" t="s">
        <v>75</v>
      </c>
      <c r="AY1476" s="246" t="s">
        <v>146</v>
      </c>
    </row>
    <row r="1477" s="16" customFormat="1">
      <c r="A1477" s="16"/>
      <c r="B1477" s="258"/>
      <c r="C1477" s="259"/>
      <c r="D1477" s="227" t="s">
        <v>157</v>
      </c>
      <c r="E1477" s="260" t="s">
        <v>19</v>
      </c>
      <c r="F1477" s="261" t="s">
        <v>167</v>
      </c>
      <c r="G1477" s="259"/>
      <c r="H1477" s="262">
        <v>4</v>
      </c>
      <c r="I1477" s="263"/>
      <c r="J1477" s="259"/>
      <c r="K1477" s="259"/>
      <c r="L1477" s="264"/>
      <c r="M1477" s="265"/>
      <c r="N1477" s="266"/>
      <c r="O1477" s="266"/>
      <c r="P1477" s="266"/>
      <c r="Q1477" s="266"/>
      <c r="R1477" s="266"/>
      <c r="S1477" s="266"/>
      <c r="T1477" s="267"/>
      <c r="U1477" s="16"/>
      <c r="V1477" s="16"/>
      <c r="W1477" s="16"/>
      <c r="X1477" s="16"/>
      <c r="Y1477" s="16"/>
      <c r="Z1477" s="16"/>
      <c r="AA1477" s="16"/>
      <c r="AB1477" s="16"/>
      <c r="AC1477" s="16"/>
      <c r="AD1477" s="16"/>
      <c r="AE1477" s="16"/>
      <c r="AT1477" s="268" t="s">
        <v>157</v>
      </c>
      <c r="AU1477" s="268" t="s">
        <v>85</v>
      </c>
      <c r="AV1477" s="16" t="s">
        <v>153</v>
      </c>
      <c r="AW1477" s="16" t="s">
        <v>37</v>
      </c>
      <c r="AX1477" s="16" t="s">
        <v>83</v>
      </c>
      <c r="AY1477" s="268" t="s">
        <v>146</v>
      </c>
    </row>
    <row r="1478" s="2" customFormat="1" ht="24.15" customHeight="1">
      <c r="A1478" s="41"/>
      <c r="B1478" s="42"/>
      <c r="C1478" s="207" t="s">
        <v>1762</v>
      </c>
      <c r="D1478" s="207" t="s">
        <v>148</v>
      </c>
      <c r="E1478" s="208" t="s">
        <v>1763</v>
      </c>
      <c r="F1478" s="209" t="s">
        <v>1764</v>
      </c>
      <c r="G1478" s="210" t="s">
        <v>716</v>
      </c>
      <c r="H1478" s="280"/>
      <c r="I1478" s="212"/>
      <c r="J1478" s="213">
        <f>ROUND(I1478*H1478,2)</f>
        <v>0</v>
      </c>
      <c r="K1478" s="209" t="s">
        <v>152</v>
      </c>
      <c r="L1478" s="47"/>
      <c r="M1478" s="214" t="s">
        <v>19</v>
      </c>
      <c r="N1478" s="215" t="s">
        <v>46</v>
      </c>
      <c r="O1478" s="87"/>
      <c r="P1478" s="216">
        <f>O1478*H1478</f>
        <v>0</v>
      </c>
      <c r="Q1478" s="216">
        <v>0</v>
      </c>
      <c r="R1478" s="216">
        <f>Q1478*H1478</f>
        <v>0</v>
      </c>
      <c r="S1478" s="216">
        <v>0</v>
      </c>
      <c r="T1478" s="217">
        <f>S1478*H1478</f>
        <v>0</v>
      </c>
      <c r="U1478" s="41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R1478" s="218" t="s">
        <v>266</v>
      </c>
      <c r="AT1478" s="218" t="s">
        <v>148</v>
      </c>
      <c r="AU1478" s="218" t="s">
        <v>85</v>
      </c>
      <c r="AY1478" s="20" t="s">
        <v>146</v>
      </c>
      <c r="BE1478" s="219">
        <f>IF(N1478="základní",J1478,0)</f>
        <v>0</v>
      </c>
      <c r="BF1478" s="219">
        <f>IF(N1478="snížená",J1478,0)</f>
        <v>0</v>
      </c>
      <c r="BG1478" s="219">
        <f>IF(N1478="zákl. přenesená",J1478,0)</f>
        <v>0</v>
      </c>
      <c r="BH1478" s="219">
        <f>IF(N1478="sníž. přenesená",J1478,0)</f>
        <v>0</v>
      </c>
      <c r="BI1478" s="219">
        <f>IF(N1478="nulová",J1478,0)</f>
        <v>0</v>
      </c>
      <c r="BJ1478" s="20" t="s">
        <v>83</v>
      </c>
      <c r="BK1478" s="219">
        <f>ROUND(I1478*H1478,2)</f>
        <v>0</v>
      </c>
      <c r="BL1478" s="20" t="s">
        <v>266</v>
      </c>
      <c r="BM1478" s="218" t="s">
        <v>1765</v>
      </c>
    </row>
    <row r="1479" s="2" customFormat="1">
      <c r="A1479" s="41"/>
      <c r="B1479" s="42"/>
      <c r="C1479" s="43"/>
      <c r="D1479" s="220" t="s">
        <v>155</v>
      </c>
      <c r="E1479" s="43"/>
      <c r="F1479" s="221" t="s">
        <v>1766</v>
      </c>
      <c r="G1479" s="43"/>
      <c r="H1479" s="43"/>
      <c r="I1479" s="222"/>
      <c r="J1479" s="43"/>
      <c r="K1479" s="43"/>
      <c r="L1479" s="47"/>
      <c r="M1479" s="223"/>
      <c r="N1479" s="224"/>
      <c r="O1479" s="87"/>
      <c r="P1479" s="87"/>
      <c r="Q1479" s="87"/>
      <c r="R1479" s="87"/>
      <c r="S1479" s="87"/>
      <c r="T1479" s="88"/>
      <c r="U1479" s="41"/>
      <c r="V1479" s="41"/>
      <c r="W1479" s="41"/>
      <c r="X1479" s="41"/>
      <c r="Y1479" s="41"/>
      <c r="Z1479" s="41"/>
      <c r="AA1479" s="41"/>
      <c r="AB1479" s="41"/>
      <c r="AC1479" s="41"/>
      <c r="AD1479" s="41"/>
      <c r="AE1479" s="41"/>
      <c r="AT1479" s="20" t="s">
        <v>155</v>
      </c>
      <c r="AU1479" s="20" t="s">
        <v>85</v>
      </c>
    </row>
    <row r="1480" s="12" customFormat="1" ht="22.8" customHeight="1">
      <c r="A1480" s="12"/>
      <c r="B1480" s="191"/>
      <c r="C1480" s="192"/>
      <c r="D1480" s="193" t="s">
        <v>74</v>
      </c>
      <c r="E1480" s="205" t="s">
        <v>1767</v>
      </c>
      <c r="F1480" s="205" t="s">
        <v>1768</v>
      </c>
      <c r="G1480" s="192"/>
      <c r="H1480" s="192"/>
      <c r="I1480" s="195"/>
      <c r="J1480" s="206">
        <f>BK1480</f>
        <v>0</v>
      </c>
      <c r="K1480" s="192"/>
      <c r="L1480" s="197"/>
      <c r="M1480" s="198"/>
      <c r="N1480" s="199"/>
      <c r="O1480" s="199"/>
      <c r="P1480" s="200">
        <f>SUM(P1481:P1522)</f>
        <v>0</v>
      </c>
      <c r="Q1480" s="199"/>
      <c r="R1480" s="200">
        <f>SUM(R1481:R1522)</f>
        <v>0.68596842000000002</v>
      </c>
      <c r="S1480" s="199"/>
      <c r="T1480" s="201">
        <f>SUM(T1481:T1522)</f>
        <v>0</v>
      </c>
      <c r="U1480" s="12"/>
      <c r="V1480" s="12"/>
      <c r="W1480" s="12"/>
      <c r="X1480" s="12"/>
      <c r="Y1480" s="12"/>
      <c r="Z1480" s="12"/>
      <c r="AA1480" s="12"/>
      <c r="AB1480" s="12"/>
      <c r="AC1480" s="12"/>
      <c r="AD1480" s="12"/>
      <c r="AE1480" s="12"/>
      <c r="AR1480" s="202" t="s">
        <v>85</v>
      </c>
      <c r="AT1480" s="203" t="s">
        <v>74</v>
      </c>
      <c r="AU1480" s="203" t="s">
        <v>83</v>
      </c>
      <c r="AY1480" s="202" t="s">
        <v>146</v>
      </c>
      <c r="BK1480" s="204">
        <f>SUM(BK1481:BK1522)</f>
        <v>0</v>
      </c>
    </row>
    <row r="1481" s="2" customFormat="1" ht="33" customHeight="1">
      <c r="A1481" s="41"/>
      <c r="B1481" s="42"/>
      <c r="C1481" s="207" t="s">
        <v>1769</v>
      </c>
      <c r="D1481" s="207" t="s">
        <v>148</v>
      </c>
      <c r="E1481" s="208" t="s">
        <v>1770</v>
      </c>
      <c r="F1481" s="209" t="s">
        <v>1771</v>
      </c>
      <c r="G1481" s="210" t="s">
        <v>232</v>
      </c>
      <c r="H1481" s="211">
        <v>7.9630000000000001</v>
      </c>
      <c r="I1481" s="212"/>
      <c r="J1481" s="213">
        <f>ROUND(I1481*H1481,2)</f>
        <v>0</v>
      </c>
      <c r="K1481" s="209" t="s">
        <v>152</v>
      </c>
      <c r="L1481" s="47"/>
      <c r="M1481" s="214" t="s">
        <v>19</v>
      </c>
      <c r="N1481" s="215" t="s">
        <v>46</v>
      </c>
      <c r="O1481" s="87"/>
      <c r="P1481" s="216">
        <f>O1481*H1481</f>
        <v>0</v>
      </c>
      <c r="Q1481" s="216">
        <v>0.026179999999999998</v>
      </c>
      <c r="R1481" s="216">
        <f>Q1481*H1481</f>
        <v>0.20847133999999998</v>
      </c>
      <c r="S1481" s="216">
        <v>0</v>
      </c>
      <c r="T1481" s="217">
        <f>S1481*H1481</f>
        <v>0</v>
      </c>
      <c r="U1481" s="41"/>
      <c r="V1481" s="41"/>
      <c r="W1481" s="41"/>
      <c r="X1481" s="41"/>
      <c r="Y1481" s="41"/>
      <c r="Z1481" s="41"/>
      <c r="AA1481" s="41"/>
      <c r="AB1481" s="41"/>
      <c r="AC1481" s="41"/>
      <c r="AD1481" s="41"/>
      <c r="AE1481" s="41"/>
      <c r="AR1481" s="218" t="s">
        <v>266</v>
      </c>
      <c r="AT1481" s="218" t="s">
        <v>148</v>
      </c>
      <c r="AU1481" s="218" t="s">
        <v>85</v>
      </c>
      <c r="AY1481" s="20" t="s">
        <v>146</v>
      </c>
      <c r="BE1481" s="219">
        <f>IF(N1481="základní",J1481,0)</f>
        <v>0</v>
      </c>
      <c r="BF1481" s="219">
        <f>IF(N1481="snížená",J1481,0)</f>
        <v>0</v>
      </c>
      <c r="BG1481" s="219">
        <f>IF(N1481="zákl. přenesená",J1481,0)</f>
        <v>0</v>
      </c>
      <c r="BH1481" s="219">
        <f>IF(N1481="sníž. přenesená",J1481,0)</f>
        <v>0</v>
      </c>
      <c r="BI1481" s="219">
        <f>IF(N1481="nulová",J1481,0)</f>
        <v>0</v>
      </c>
      <c r="BJ1481" s="20" t="s">
        <v>83</v>
      </c>
      <c r="BK1481" s="219">
        <f>ROUND(I1481*H1481,2)</f>
        <v>0</v>
      </c>
      <c r="BL1481" s="20" t="s">
        <v>266</v>
      </c>
      <c r="BM1481" s="218" t="s">
        <v>1772</v>
      </c>
    </row>
    <row r="1482" s="2" customFormat="1">
      <c r="A1482" s="41"/>
      <c r="B1482" s="42"/>
      <c r="C1482" s="43"/>
      <c r="D1482" s="220" t="s">
        <v>155</v>
      </c>
      <c r="E1482" s="43"/>
      <c r="F1482" s="221" t="s">
        <v>1773</v>
      </c>
      <c r="G1482" s="43"/>
      <c r="H1482" s="43"/>
      <c r="I1482" s="222"/>
      <c r="J1482" s="43"/>
      <c r="K1482" s="43"/>
      <c r="L1482" s="47"/>
      <c r="M1482" s="223"/>
      <c r="N1482" s="224"/>
      <c r="O1482" s="87"/>
      <c r="P1482" s="87"/>
      <c r="Q1482" s="87"/>
      <c r="R1482" s="87"/>
      <c r="S1482" s="87"/>
      <c r="T1482" s="88"/>
      <c r="U1482" s="41"/>
      <c r="V1482" s="41"/>
      <c r="W1482" s="41"/>
      <c r="X1482" s="41"/>
      <c r="Y1482" s="41"/>
      <c r="Z1482" s="41"/>
      <c r="AA1482" s="41"/>
      <c r="AB1482" s="41"/>
      <c r="AC1482" s="41"/>
      <c r="AD1482" s="41"/>
      <c r="AE1482" s="41"/>
      <c r="AT1482" s="20" t="s">
        <v>155</v>
      </c>
      <c r="AU1482" s="20" t="s">
        <v>85</v>
      </c>
    </row>
    <row r="1483" s="13" customFormat="1">
      <c r="A1483" s="13"/>
      <c r="B1483" s="225"/>
      <c r="C1483" s="226"/>
      <c r="D1483" s="227" t="s">
        <v>157</v>
      </c>
      <c r="E1483" s="228" t="s">
        <v>19</v>
      </c>
      <c r="F1483" s="229" t="s">
        <v>1774</v>
      </c>
      <c r="G1483" s="226"/>
      <c r="H1483" s="228" t="s">
        <v>19</v>
      </c>
      <c r="I1483" s="230"/>
      <c r="J1483" s="226"/>
      <c r="K1483" s="226"/>
      <c r="L1483" s="231"/>
      <c r="M1483" s="232"/>
      <c r="N1483" s="233"/>
      <c r="O1483" s="233"/>
      <c r="P1483" s="233"/>
      <c r="Q1483" s="233"/>
      <c r="R1483" s="233"/>
      <c r="S1483" s="233"/>
      <c r="T1483" s="234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5" t="s">
        <v>157</v>
      </c>
      <c r="AU1483" s="235" t="s">
        <v>85</v>
      </c>
      <c r="AV1483" s="13" t="s">
        <v>83</v>
      </c>
      <c r="AW1483" s="13" t="s">
        <v>37</v>
      </c>
      <c r="AX1483" s="13" t="s">
        <v>75</v>
      </c>
      <c r="AY1483" s="235" t="s">
        <v>146</v>
      </c>
    </row>
    <row r="1484" s="14" customFormat="1">
      <c r="A1484" s="14"/>
      <c r="B1484" s="236"/>
      <c r="C1484" s="237"/>
      <c r="D1484" s="227" t="s">
        <v>157</v>
      </c>
      <c r="E1484" s="238" t="s">
        <v>19</v>
      </c>
      <c r="F1484" s="239" t="s">
        <v>1775</v>
      </c>
      <c r="G1484" s="237"/>
      <c r="H1484" s="240">
        <v>7.9630000000000001</v>
      </c>
      <c r="I1484" s="241"/>
      <c r="J1484" s="237"/>
      <c r="K1484" s="237"/>
      <c r="L1484" s="242"/>
      <c r="M1484" s="243"/>
      <c r="N1484" s="244"/>
      <c r="O1484" s="244"/>
      <c r="P1484" s="244"/>
      <c r="Q1484" s="244"/>
      <c r="R1484" s="244"/>
      <c r="S1484" s="244"/>
      <c r="T1484" s="245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46" t="s">
        <v>157</v>
      </c>
      <c r="AU1484" s="246" t="s">
        <v>85</v>
      </c>
      <c r="AV1484" s="14" t="s">
        <v>85</v>
      </c>
      <c r="AW1484" s="14" t="s">
        <v>37</v>
      </c>
      <c r="AX1484" s="14" t="s">
        <v>75</v>
      </c>
      <c r="AY1484" s="246" t="s">
        <v>146</v>
      </c>
    </row>
    <row r="1485" s="16" customFormat="1">
      <c r="A1485" s="16"/>
      <c r="B1485" s="258"/>
      <c r="C1485" s="259"/>
      <c r="D1485" s="227" t="s">
        <v>157</v>
      </c>
      <c r="E1485" s="260" t="s">
        <v>19</v>
      </c>
      <c r="F1485" s="261" t="s">
        <v>167</v>
      </c>
      <c r="G1485" s="259"/>
      <c r="H1485" s="262">
        <v>7.9630000000000001</v>
      </c>
      <c r="I1485" s="263"/>
      <c r="J1485" s="259"/>
      <c r="K1485" s="259"/>
      <c r="L1485" s="264"/>
      <c r="M1485" s="265"/>
      <c r="N1485" s="266"/>
      <c r="O1485" s="266"/>
      <c r="P1485" s="266"/>
      <c r="Q1485" s="266"/>
      <c r="R1485" s="266"/>
      <c r="S1485" s="266"/>
      <c r="T1485" s="267"/>
      <c r="U1485" s="16"/>
      <c r="V1485" s="16"/>
      <c r="W1485" s="16"/>
      <c r="X1485" s="16"/>
      <c r="Y1485" s="16"/>
      <c r="Z1485" s="16"/>
      <c r="AA1485" s="16"/>
      <c r="AB1485" s="16"/>
      <c r="AC1485" s="16"/>
      <c r="AD1485" s="16"/>
      <c r="AE1485" s="16"/>
      <c r="AT1485" s="268" t="s">
        <v>157</v>
      </c>
      <c r="AU1485" s="268" t="s">
        <v>85</v>
      </c>
      <c r="AV1485" s="16" t="s">
        <v>153</v>
      </c>
      <c r="AW1485" s="16" t="s">
        <v>37</v>
      </c>
      <c r="AX1485" s="16" t="s">
        <v>83</v>
      </c>
      <c r="AY1485" s="268" t="s">
        <v>146</v>
      </c>
    </row>
    <row r="1486" s="2" customFormat="1" ht="33" customHeight="1">
      <c r="A1486" s="41"/>
      <c r="B1486" s="42"/>
      <c r="C1486" s="207" t="s">
        <v>1776</v>
      </c>
      <c r="D1486" s="207" t="s">
        <v>148</v>
      </c>
      <c r="E1486" s="208" t="s">
        <v>1777</v>
      </c>
      <c r="F1486" s="209" t="s">
        <v>1778</v>
      </c>
      <c r="G1486" s="210" t="s">
        <v>232</v>
      </c>
      <c r="H1486" s="211">
        <v>5.04</v>
      </c>
      <c r="I1486" s="212"/>
      <c r="J1486" s="213">
        <f>ROUND(I1486*H1486,2)</f>
        <v>0</v>
      </c>
      <c r="K1486" s="209" t="s">
        <v>152</v>
      </c>
      <c r="L1486" s="47"/>
      <c r="M1486" s="214" t="s">
        <v>19</v>
      </c>
      <c r="N1486" s="215" t="s">
        <v>46</v>
      </c>
      <c r="O1486" s="87"/>
      <c r="P1486" s="216">
        <f>O1486*H1486</f>
        <v>0</v>
      </c>
      <c r="Q1486" s="216">
        <v>0.01355</v>
      </c>
      <c r="R1486" s="216">
        <f>Q1486*H1486</f>
        <v>0.068291999999999992</v>
      </c>
      <c r="S1486" s="216">
        <v>0</v>
      </c>
      <c r="T1486" s="217">
        <f>S1486*H1486</f>
        <v>0</v>
      </c>
      <c r="U1486" s="41"/>
      <c r="V1486" s="41"/>
      <c r="W1486" s="41"/>
      <c r="X1486" s="41"/>
      <c r="Y1486" s="41"/>
      <c r="Z1486" s="41"/>
      <c r="AA1486" s="41"/>
      <c r="AB1486" s="41"/>
      <c r="AC1486" s="41"/>
      <c r="AD1486" s="41"/>
      <c r="AE1486" s="41"/>
      <c r="AR1486" s="218" t="s">
        <v>266</v>
      </c>
      <c r="AT1486" s="218" t="s">
        <v>148</v>
      </c>
      <c r="AU1486" s="218" t="s">
        <v>85</v>
      </c>
      <c r="AY1486" s="20" t="s">
        <v>146</v>
      </c>
      <c r="BE1486" s="219">
        <f>IF(N1486="základní",J1486,0)</f>
        <v>0</v>
      </c>
      <c r="BF1486" s="219">
        <f>IF(N1486="snížená",J1486,0)</f>
        <v>0</v>
      </c>
      <c r="BG1486" s="219">
        <f>IF(N1486="zákl. přenesená",J1486,0)</f>
        <v>0</v>
      </c>
      <c r="BH1486" s="219">
        <f>IF(N1486="sníž. přenesená",J1486,0)</f>
        <v>0</v>
      </c>
      <c r="BI1486" s="219">
        <f>IF(N1486="nulová",J1486,0)</f>
        <v>0</v>
      </c>
      <c r="BJ1486" s="20" t="s">
        <v>83</v>
      </c>
      <c r="BK1486" s="219">
        <f>ROUND(I1486*H1486,2)</f>
        <v>0</v>
      </c>
      <c r="BL1486" s="20" t="s">
        <v>266</v>
      </c>
      <c r="BM1486" s="218" t="s">
        <v>1779</v>
      </c>
    </row>
    <row r="1487" s="2" customFormat="1">
      <c r="A1487" s="41"/>
      <c r="B1487" s="42"/>
      <c r="C1487" s="43"/>
      <c r="D1487" s="220" t="s">
        <v>155</v>
      </c>
      <c r="E1487" s="43"/>
      <c r="F1487" s="221" t="s">
        <v>1780</v>
      </c>
      <c r="G1487" s="43"/>
      <c r="H1487" s="43"/>
      <c r="I1487" s="222"/>
      <c r="J1487" s="43"/>
      <c r="K1487" s="43"/>
      <c r="L1487" s="47"/>
      <c r="M1487" s="223"/>
      <c r="N1487" s="224"/>
      <c r="O1487" s="87"/>
      <c r="P1487" s="87"/>
      <c r="Q1487" s="87"/>
      <c r="R1487" s="87"/>
      <c r="S1487" s="87"/>
      <c r="T1487" s="88"/>
      <c r="U1487" s="41"/>
      <c r="V1487" s="41"/>
      <c r="W1487" s="41"/>
      <c r="X1487" s="41"/>
      <c r="Y1487" s="41"/>
      <c r="Z1487" s="41"/>
      <c r="AA1487" s="41"/>
      <c r="AB1487" s="41"/>
      <c r="AC1487" s="41"/>
      <c r="AD1487" s="41"/>
      <c r="AE1487" s="41"/>
      <c r="AT1487" s="20" t="s">
        <v>155</v>
      </c>
      <c r="AU1487" s="20" t="s">
        <v>85</v>
      </c>
    </row>
    <row r="1488" s="13" customFormat="1">
      <c r="A1488" s="13"/>
      <c r="B1488" s="225"/>
      <c r="C1488" s="226"/>
      <c r="D1488" s="227" t="s">
        <v>157</v>
      </c>
      <c r="E1488" s="228" t="s">
        <v>19</v>
      </c>
      <c r="F1488" s="229" t="s">
        <v>1161</v>
      </c>
      <c r="G1488" s="226"/>
      <c r="H1488" s="228" t="s">
        <v>19</v>
      </c>
      <c r="I1488" s="230"/>
      <c r="J1488" s="226"/>
      <c r="K1488" s="226"/>
      <c r="L1488" s="231"/>
      <c r="M1488" s="232"/>
      <c r="N1488" s="233"/>
      <c r="O1488" s="233"/>
      <c r="P1488" s="233"/>
      <c r="Q1488" s="233"/>
      <c r="R1488" s="233"/>
      <c r="S1488" s="233"/>
      <c r="T1488" s="234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5" t="s">
        <v>157</v>
      </c>
      <c r="AU1488" s="235" t="s">
        <v>85</v>
      </c>
      <c r="AV1488" s="13" t="s">
        <v>83</v>
      </c>
      <c r="AW1488" s="13" t="s">
        <v>37</v>
      </c>
      <c r="AX1488" s="13" t="s">
        <v>75</v>
      </c>
      <c r="AY1488" s="235" t="s">
        <v>146</v>
      </c>
    </row>
    <row r="1489" s="14" customFormat="1">
      <c r="A1489" s="14"/>
      <c r="B1489" s="236"/>
      <c r="C1489" s="237"/>
      <c r="D1489" s="227" t="s">
        <v>157</v>
      </c>
      <c r="E1489" s="238" t="s">
        <v>19</v>
      </c>
      <c r="F1489" s="239" t="s">
        <v>1781</v>
      </c>
      <c r="G1489" s="237"/>
      <c r="H1489" s="240">
        <v>1.0800000000000001</v>
      </c>
      <c r="I1489" s="241"/>
      <c r="J1489" s="237"/>
      <c r="K1489" s="237"/>
      <c r="L1489" s="242"/>
      <c r="M1489" s="243"/>
      <c r="N1489" s="244"/>
      <c r="O1489" s="244"/>
      <c r="P1489" s="244"/>
      <c r="Q1489" s="244"/>
      <c r="R1489" s="244"/>
      <c r="S1489" s="244"/>
      <c r="T1489" s="245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46" t="s">
        <v>157</v>
      </c>
      <c r="AU1489" s="246" t="s">
        <v>85</v>
      </c>
      <c r="AV1489" s="14" t="s">
        <v>85</v>
      </c>
      <c r="AW1489" s="14" t="s">
        <v>37</v>
      </c>
      <c r="AX1489" s="14" t="s">
        <v>75</v>
      </c>
      <c r="AY1489" s="246" t="s">
        <v>146</v>
      </c>
    </row>
    <row r="1490" s="13" customFormat="1">
      <c r="A1490" s="13"/>
      <c r="B1490" s="225"/>
      <c r="C1490" s="226"/>
      <c r="D1490" s="227" t="s">
        <v>157</v>
      </c>
      <c r="E1490" s="228" t="s">
        <v>19</v>
      </c>
      <c r="F1490" s="229" t="s">
        <v>304</v>
      </c>
      <c r="G1490" s="226"/>
      <c r="H1490" s="228" t="s">
        <v>19</v>
      </c>
      <c r="I1490" s="230"/>
      <c r="J1490" s="226"/>
      <c r="K1490" s="226"/>
      <c r="L1490" s="231"/>
      <c r="M1490" s="232"/>
      <c r="N1490" s="233"/>
      <c r="O1490" s="233"/>
      <c r="P1490" s="233"/>
      <c r="Q1490" s="233"/>
      <c r="R1490" s="233"/>
      <c r="S1490" s="233"/>
      <c r="T1490" s="234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5" t="s">
        <v>157</v>
      </c>
      <c r="AU1490" s="235" t="s">
        <v>85</v>
      </c>
      <c r="AV1490" s="13" t="s">
        <v>83</v>
      </c>
      <c r="AW1490" s="13" t="s">
        <v>37</v>
      </c>
      <c r="AX1490" s="13" t="s">
        <v>75</v>
      </c>
      <c r="AY1490" s="235" t="s">
        <v>146</v>
      </c>
    </row>
    <row r="1491" s="14" customFormat="1">
      <c r="A1491" s="14"/>
      <c r="B1491" s="236"/>
      <c r="C1491" s="237"/>
      <c r="D1491" s="227" t="s">
        <v>157</v>
      </c>
      <c r="E1491" s="238" t="s">
        <v>19</v>
      </c>
      <c r="F1491" s="239" t="s">
        <v>1782</v>
      </c>
      <c r="G1491" s="237"/>
      <c r="H1491" s="240">
        <v>3.96</v>
      </c>
      <c r="I1491" s="241"/>
      <c r="J1491" s="237"/>
      <c r="K1491" s="237"/>
      <c r="L1491" s="242"/>
      <c r="M1491" s="243"/>
      <c r="N1491" s="244"/>
      <c r="O1491" s="244"/>
      <c r="P1491" s="244"/>
      <c r="Q1491" s="244"/>
      <c r="R1491" s="244"/>
      <c r="S1491" s="244"/>
      <c r="T1491" s="245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46" t="s">
        <v>157</v>
      </c>
      <c r="AU1491" s="246" t="s">
        <v>85</v>
      </c>
      <c r="AV1491" s="14" t="s">
        <v>85</v>
      </c>
      <c r="AW1491" s="14" t="s">
        <v>37</v>
      </c>
      <c r="AX1491" s="14" t="s">
        <v>75</v>
      </c>
      <c r="AY1491" s="246" t="s">
        <v>146</v>
      </c>
    </row>
    <row r="1492" s="16" customFormat="1">
      <c r="A1492" s="16"/>
      <c r="B1492" s="258"/>
      <c r="C1492" s="259"/>
      <c r="D1492" s="227" t="s">
        <v>157</v>
      </c>
      <c r="E1492" s="260" t="s">
        <v>19</v>
      </c>
      <c r="F1492" s="261" t="s">
        <v>167</v>
      </c>
      <c r="G1492" s="259"/>
      <c r="H1492" s="262">
        <v>5.04</v>
      </c>
      <c r="I1492" s="263"/>
      <c r="J1492" s="259"/>
      <c r="K1492" s="259"/>
      <c r="L1492" s="264"/>
      <c r="M1492" s="265"/>
      <c r="N1492" s="266"/>
      <c r="O1492" s="266"/>
      <c r="P1492" s="266"/>
      <c r="Q1492" s="266"/>
      <c r="R1492" s="266"/>
      <c r="S1492" s="266"/>
      <c r="T1492" s="267"/>
      <c r="U1492" s="16"/>
      <c r="V1492" s="16"/>
      <c r="W1492" s="16"/>
      <c r="X1492" s="16"/>
      <c r="Y1492" s="16"/>
      <c r="Z1492" s="16"/>
      <c r="AA1492" s="16"/>
      <c r="AB1492" s="16"/>
      <c r="AC1492" s="16"/>
      <c r="AD1492" s="16"/>
      <c r="AE1492" s="16"/>
      <c r="AT1492" s="268" t="s">
        <v>157</v>
      </c>
      <c r="AU1492" s="268" t="s">
        <v>85</v>
      </c>
      <c r="AV1492" s="16" t="s">
        <v>153</v>
      </c>
      <c r="AW1492" s="16" t="s">
        <v>37</v>
      </c>
      <c r="AX1492" s="16" t="s">
        <v>83</v>
      </c>
      <c r="AY1492" s="268" t="s">
        <v>146</v>
      </c>
    </row>
    <row r="1493" s="2" customFormat="1" ht="33" customHeight="1">
      <c r="A1493" s="41"/>
      <c r="B1493" s="42"/>
      <c r="C1493" s="207" t="s">
        <v>1783</v>
      </c>
      <c r="D1493" s="207" t="s">
        <v>148</v>
      </c>
      <c r="E1493" s="208" t="s">
        <v>1784</v>
      </c>
      <c r="F1493" s="209" t="s">
        <v>1785</v>
      </c>
      <c r="G1493" s="210" t="s">
        <v>232</v>
      </c>
      <c r="H1493" s="211">
        <v>14.800000000000001</v>
      </c>
      <c r="I1493" s="212"/>
      <c r="J1493" s="213">
        <f>ROUND(I1493*H1493,2)</f>
        <v>0</v>
      </c>
      <c r="K1493" s="209" t="s">
        <v>152</v>
      </c>
      <c r="L1493" s="47"/>
      <c r="M1493" s="214" t="s">
        <v>19</v>
      </c>
      <c r="N1493" s="215" t="s">
        <v>46</v>
      </c>
      <c r="O1493" s="87"/>
      <c r="P1493" s="216">
        <f>O1493*H1493</f>
        <v>0</v>
      </c>
      <c r="Q1493" s="216">
        <v>0.014489999999999999</v>
      </c>
      <c r="R1493" s="216">
        <f>Q1493*H1493</f>
        <v>0.214452</v>
      </c>
      <c r="S1493" s="216">
        <v>0</v>
      </c>
      <c r="T1493" s="217">
        <f>S1493*H1493</f>
        <v>0</v>
      </c>
      <c r="U1493" s="41"/>
      <c r="V1493" s="41"/>
      <c r="W1493" s="41"/>
      <c r="X1493" s="41"/>
      <c r="Y1493" s="41"/>
      <c r="Z1493" s="41"/>
      <c r="AA1493" s="41"/>
      <c r="AB1493" s="41"/>
      <c r="AC1493" s="41"/>
      <c r="AD1493" s="41"/>
      <c r="AE1493" s="41"/>
      <c r="AR1493" s="218" t="s">
        <v>266</v>
      </c>
      <c r="AT1493" s="218" t="s">
        <v>148</v>
      </c>
      <c r="AU1493" s="218" t="s">
        <v>85</v>
      </c>
      <c r="AY1493" s="20" t="s">
        <v>146</v>
      </c>
      <c r="BE1493" s="219">
        <f>IF(N1493="základní",J1493,0)</f>
        <v>0</v>
      </c>
      <c r="BF1493" s="219">
        <f>IF(N1493="snížená",J1493,0)</f>
        <v>0</v>
      </c>
      <c r="BG1493" s="219">
        <f>IF(N1493="zákl. přenesená",J1493,0)</f>
        <v>0</v>
      </c>
      <c r="BH1493" s="219">
        <f>IF(N1493="sníž. přenesená",J1493,0)</f>
        <v>0</v>
      </c>
      <c r="BI1493" s="219">
        <f>IF(N1493="nulová",J1493,0)</f>
        <v>0</v>
      </c>
      <c r="BJ1493" s="20" t="s">
        <v>83</v>
      </c>
      <c r="BK1493" s="219">
        <f>ROUND(I1493*H1493,2)</f>
        <v>0</v>
      </c>
      <c r="BL1493" s="20" t="s">
        <v>266</v>
      </c>
      <c r="BM1493" s="218" t="s">
        <v>1786</v>
      </c>
    </row>
    <row r="1494" s="2" customFormat="1">
      <c r="A1494" s="41"/>
      <c r="B1494" s="42"/>
      <c r="C1494" s="43"/>
      <c r="D1494" s="220" t="s">
        <v>155</v>
      </c>
      <c r="E1494" s="43"/>
      <c r="F1494" s="221" t="s">
        <v>1787</v>
      </c>
      <c r="G1494" s="43"/>
      <c r="H1494" s="43"/>
      <c r="I1494" s="222"/>
      <c r="J1494" s="43"/>
      <c r="K1494" s="43"/>
      <c r="L1494" s="47"/>
      <c r="M1494" s="223"/>
      <c r="N1494" s="224"/>
      <c r="O1494" s="87"/>
      <c r="P1494" s="87"/>
      <c r="Q1494" s="87"/>
      <c r="R1494" s="87"/>
      <c r="S1494" s="87"/>
      <c r="T1494" s="88"/>
      <c r="U1494" s="41"/>
      <c r="V1494" s="41"/>
      <c r="W1494" s="41"/>
      <c r="X1494" s="41"/>
      <c r="Y1494" s="41"/>
      <c r="Z1494" s="41"/>
      <c r="AA1494" s="41"/>
      <c r="AB1494" s="41"/>
      <c r="AC1494" s="41"/>
      <c r="AD1494" s="41"/>
      <c r="AE1494" s="41"/>
      <c r="AT1494" s="20" t="s">
        <v>155</v>
      </c>
      <c r="AU1494" s="20" t="s">
        <v>85</v>
      </c>
    </row>
    <row r="1495" s="13" customFormat="1">
      <c r="A1495" s="13"/>
      <c r="B1495" s="225"/>
      <c r="C1495" s="226"/>
      <c r="D1495" s="227" t="s">
        <v>157</v>
      </c>
      <c r="E1495" s="228" t="s">
        <v>19</v>
      </c>
      <c r="F1495" s="229" t="s">
        <v>1788</v>
      </c>
      <c r="G1495" s="226"/>
      <c r="H1495" s="228" t="s">
        <v>19</v>
      </c>
      <c r="I1495" s="230"/>
      <c r="J1495" s="226"/>
      <c r="K1495" s="226"/>
      <c r="L1495" s="231"/>
      <c r="M1495" s="232"/>
      <c r="N1495" s="233"/>
      <c r="O1495" s="233"/>
      <c r="P1495" s="233"/>
      <c r="Q1495" s="233"/>
      <c r="R1495" s="233"/>
      <c r="S1495" s="233"/>
      <c r="T1495" s="234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5" t="s">
        <v>157</v>
      </c>
      <c r="AU1495" s="235" t="s">
        <v>85</v>
      </c>
      <c r="AV1495" s="13" t="s">
        <v>83</v>
      </c>
      <c r="AW1495" s="13" t="s">
        <v>37</v>
      </c>
      <c r="AX1495" s="13" t="s">
        <v>75</v>
      </c>
      <c r="AY1495" s="235" t="s">
        <v>146</v>
      </c>
    </row>
    <row r="1496" s="14" customFormat="1">
      <c r="A1496" s="14"/>
      <c r="B1496" s="236"/>
      <c r="C1496" s="237"/>
      <c r="D1496" s="227" t="s">
        <v>157</v>
      </c>
      <c r="E1496" s="238" t="s">
        <v>19</v>
      </c>
      <c r="F1496" s="239" t="s">
        <v>1789</v>
      </c>
      <c r="G1496" s="237"/>
      <c r="H1496" s="240">
        <v>14.800000000000001</v>
      </c>
      <c r="I1496" s="241"/>
      <c r="J1496" s="237"/>
      <c r="K1496" s="237"/>
      <c r="L1496" s="242"/>
      <c r="M1496" s="243"/>
      <c r="N1496" s="244"/>
      <c r="O1496" s="244"/>
      <c r="P1496" s="244"/>
      <c r="Q1496" s="244"/>
      <c r="R1496" s="244"/>
      <c r="S1496" s="244"/>
      <c r="T1496" s="245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46" t="s">
        <v>157</v>
      </c>
      <c r="AU1496" s="246" t="s">
        <v>85</v>
      </c>
      <c r="AV1496" s="14" t="s">
        <v>85</v>
      </c>
      <c r="AW1496" s="14" t="s">
        <v>37</v>
      </c>
      <c r="AX1496" s="14" t="s">
        <v>75</v>
      </c>
      <c r="AY1496" s="246" t="s">
        <v>146</v>
      </c>
    </row>
    <row r="1497" s="16" customFormat="1">
      <c r="A1497" s="16"/>
      <c r="B1497" s="258"/>
      <c r="C1497" s="259"/>
      <c r="D1497" s="227" t="s">
        <v>157</v>
      </c>
      <c r="E1497" s="260" t="s">
        <v>19</v>
      </c>
      <c r="F1497" s="261" t="s">
        <v>167</v>
      </c>
      <c r="G1497" s="259"/>
      <c r="H1497" s="262">
        <v>14.800000000000001</v>
      </c>
      <c r="I1497" s="263"/>
      <c r="J1497" s="259"/>
      <c r="K1497" s="259"/>
      <c r="L1497" s="264"/>
      <c r="M1497" s="265"/>
      <c r="N1497" s="266"/>
      <c r="O1497" s="266"/>
      <c r="P1497" s="266"/>
      <c r="Q1497" s="266"/>
      <c r="R1497" s="266"/>
      <c r="S1497" s="266"/>
      <c r="T1497" s="267"/>
      <c r="U1497" s="16"/>
      <c r="V1497" s="16"/>
      <c r="W1497" s="16"/>
      <c r="X1497" s="16"/>
      <c r="Y1497" s="16"/>
      <c r="Z1497" s="16"/>
      <c r="AA1497" s="16"/>
      <c r="AB1497" s="16"/>
      <c r="AC1497" s="16"/>
      <c r="AD1497" s="16"/>
      <c r="AE1497" s="16"/>
      <c r="AT1497" s="268" t="s">
        <v>157</v>
      </c>
      <c r="AU1497" s="268" t="s">
        <v>85</v>
      </c>
      <c r="AV1497" s="16" t="s">
        <v>153</v>
      </c>
      <c r="AW1497" s="16" t="s">
        <v>37</v>
      </c>
      <c r="AX1497" s="16" t="s">
        <v>83</v>
      </c>
      <c r="AY1497" s="268" t="s">
        <v>146</v>
      </c>
    </row>
    <row r="1498" s="2" customFormat="1" ht="24.15" customHeight="1">
      <c r="A1498" s="41"/>
      <c r="B1498" s="42"/>
      <c r="C1498" s="207" t="s">
        <v>1790</v>
      </c>
      <c r="D1498" s="207" t="s">
        <v>148</v>
      </c>
      <c r="E1498" s="208" t="s">
        <v>1791</v>
      </c>
      <c r="F1498" s="209" t="s">
        <v>1792</v>
      </c>
      <c r="G1498" s="210" t="s">
        <v>232</v>
      </c>
      <c r="H1498" s="211">
        <v>14.800000000000001</v>
      </c>
      <c r="I1498" s="212"/>
      <c r="J1498" s="213">
        <f>ROUND(I1498*H1498,2)</f>
        <v>0</v>
      </c>
      <c r="K1498" s="209" t="s">
        <v>152</v>
      </c>
      <c r="L1498" s="47"/>
      <c r="M1498" s="214" t="s">
        <v>19</v>
      </c>
      <c r="N1498" s="215" t="s">
        <v>46</v>
      </c>
      <c r="O1498" s="87"/>
      <c r="P1498" s="216">
        <f>O1498*H1498</f>
        <v>0</v>
      </c>
      <c r="Q1498" s="216">
        <v>0</v>
      </c>
      <c r="R1498" s="216">
        <f>Q1498*H1498</f>
        <v>0</v>
      </c>
      <c r="S1498" s="216">
        <v>0</v>
      </c>
      <c r="T1498" s="217">
        <f>S1498*H1498</f>
        <v>0</v>
      </c>
      <c r="U1498" s="41"/>
      <c r="V1498" s="41"/>
      <c r="W1498" s="41"/>
      <c r="X1498" s="41"/>
      <c r="Y1498" s="41"/>
      <c r="Z1498" s="41"/>
      <c r="AA1498" s="41"/>
      <c r="AB1498" s="41"/>
      <c r="AC1498" s="41"/>
      <c r="AD1498" s="41"/>
      <c r="AE1498" s="41"/>
      <c r="AR1498" s="218" t="s">
        <v>266</v>
      </c>
      <c r="AT1498" s="218" t="s">
        <v>148</v>
      </c>
      <c r="AU1498" s="218" t="s">
        <v>85</v>
      </c>
      <c r="AY1498" s="20" t="s">
        <v>146</v>
      </c>
      <c r="BE1498" s="219">
        <f>IF(N1498="základní",J1498,0)</f>
        <v>0</v>
      </c>
      <c r="BF1498" s="219">
        <f>IF(N1498="snížená",J1498,0)</f>
        <v>0</v>
      </c>
      <c r="BG1498" s="219">
        <f>IF(N1498="zákl. přenesená",J1498,0)</f>
        <v>0</v>
      </c>
      <c r="BH1498" s="219">
        <f>IF(N1498="sníž. přenesená",J1498,0)</f>
        <v>0</v>
      </c>
      <c r="BI1498" s="219">
        <f>IF(N1498="nulová",J1498,0)</f>
        <v>0</v>
      </c>
      <c r="BJ1498" s="20" t="s">
        <v>83</v>
      </c>
      <c r="BK1498" s="219">
        <f>ROUND(I1498*H1498,2)</f>
        <v>0</v>
      </c>
      <c r="BL1498" s="20" t="s">
        <v>266</v>
      </c>
      <c r="BM1498" s="218" t="s">
        <v>1793</v>
      </c>
    </row>
    <row r="1499" s="2" customFormat="1">
      <c r="A1499" s="41"/>
      <c r="B1499" s="42"/>
      <c r="C1499" s="43"/>
      <c r="D1499" s="220" t="s">
        <v>155</v>
      </c>
      <c r="E1499" s="43"/>
      <c r="F1499" s="221" t="s">
        <v>1794</v>
      </c>
      <c r="G1499" s="43"/>
      <c r="H1499" s="43"/>
      <c r="I1499" s="222"/>
      <c r="J1499" s="43"/>
      <c r="K1499" s="43"/>
      <c r="L1499" s="47"/>
      <c r="M1499" s="223"/>
      <c r="N1499" s="224"/>
      <c r="O1499" s="87"/>
      <c r="P1499" s="87"/>
      <c r="Q1499" s="87"/>
      <c r="R1499" s="87"/>
      <c r="S1499" s="87"/>
      <c r="T1499" s="88"/>
      <c r="U1499" s="41"/>
      <c r="V1499" s="41"/>
      <c r="W1499" s="41"/>
      <c r="X1499" s="41"/>
      <c r="Y1499" s="41"/>
      <c r="Z1499" s="41"/>
      <c r="AA1499" s="41"/>
      <c r="AB1499" s="41"/>
      <c r="AC1499" s="41"/>
      <c r="AD1499" s="41"/>
      <c r="AE1499" s="41"/>
      <c r="AT1499" s="20" t="s">
        <v>155</v>
      </c>
      <c r="AU1499" s="20" t="s">
        <v>85</v>
      </c>
    </row>
    <row r="1500" s="13" customFormat="1">
      <c r="A1500" s="13"/>
      <c r="B1500" s="225"/>
      <c r="C1500" s="226"/>
      <c r="D1500" s="227" t="s">
        <v>157</v>
      </c>
      <c r="E1500" s="228" t="s">
        <v>19</v>
      </c>
      <c r="F1500" s="229" t="s">
        <v>1788</v>
      </c>
      <c r="G1500" s="226"/>
      <c r="H1500" s="228" t="s">
        <v>19</v>
      </c>
      <c r="I1500" s="230"/>
      <c r="J1500" s="226"/>
      <c r="K1500" s="226"/>
      <c r="L1500" s="231"/>
      <c r="M1500" s="232"/>
      <c r="N1500" s="233"/>
      <c r="O1500" s="233"/>
      <c r="P1500" s="233"/>
      <c r="Q1500" s="233"/>
      <c r="R1500" s="233"/>
      <c r="S1500" s="233"/>
      <c r="T1500" s="234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5" t="s">
        <v>157</v>
      </c>
      <c r="AU1500" s="235" t="s">
        <v>85</v>
      </c>
      <c r="AV1500" s="13" t="s">
        <v>83</v>
      </c>
      <c r="AW1500" s="13" t="s">
        <v>37</v>
      </c>
      <c r="AX1500" s="13" t="s">
        <v>75</v>
      </c>
      <c r="AY1500" s="235" t="s">
        <v>146</v>
      </c>
    </row>
    <row r="1501" s="14" customFormat="1">
      <c r="A1501" s="14"/>
      <c r="B1501" s="236"/>
      <c r="C1501" s="237"/>
      <c r="D1501" s="227" t="s">
        <v>157</v>
      </c>
      <c r="E1501" s="238" t="s">
        <v>19</v>
      </c>
      <c r="F1501" s="239" t="s">
        <v>1789</v>
      </c>
      <c r="G1501" s="237"/>
      <c r="H1501" s="240">
        <v>14.800000000000001</v>
      </c>
      <c r="I1501" s="241"/>
      <c r="J1501" s="237"/>
      <c r="K1501" s="237"/>
      <c r="L1501" s="242"/>
      <c r="M1501" s="243"/>
      <c r="N1501" s="244"/>
      <c r="O1501" s="244"/>
      <c r="P1501" s="244"/>
      <c r="Q1501" s="244"/>
      <c r="R1501" s="244"/>
      <c r="S1501" s="244"/>
      <c r="T1501" s="245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6" t="s">
        <v>157</v>
      </c>
      <c r="AU1501" s="246" t="s">
        <v>85</v>
      </c>
      <c r="AV1501" s="14" t="s">
        <v>85</v>
      </c>
      <c r="AW1501" s="14" t="s">
        <v>37</v>
      </c>
      <c r="AX1501" s="14" t="s">
        <v>75</v>
      </c>
      <c r="AY1501" s="246" t="s">
        <v>146</v>
      </c>
    </row>
    <row r="1502" s="16" customFormat="1">
      <c r="A1502" s="16"/>
      <c r="B1502" s="258"/>
      <c r="C1502" s="259"/>
      <c r="D1502" s="227" t="s">
        <v>157</v>
      </c>
      <c r="E1502" s="260" t="s">
        <v>19</v>
      </c>
      <c r="F1502" s="261" t="s">
        <v>167</v>
      </c>
      <c r="G1502" s="259"/>
      <c r="H1502" s="262">
        <v>14.800000000000001</v>
      </c>
      <c r="I1502" s="263"/>
      <c r="J1502" s="259"/>
      <c r="K1502" s="259"/>
      <c r="L1502" s="264"/>
      <c r="M1502" s="265"/>
      <c r="N1502" s="266"/>
      <c r="O1502" s="266"/>
      <c r="P1502" s="266"/>
      <c r="Q1502" s="266"/>
      <c r="R1502" s="266"/>
      <c r="S1502" s="266"/>
      <c r="T1502" s="267"/>
      <c r="U1502" s="16"/>
      <c r="V1502" s="16"/>
      <c r="W1502" s="16"/>
      <c r="X1502" s="16"/>
      <c r="Y1502" s="16"/>
      <c r="Z1502" s="16"/>
      <c r="AA1502" s="16"/>
      <c r="AB1502" s="16"/>
      <c r="AC1502" s="16"/>
      <c r="AD1502" s="16"/>
      <c r="AE1502" s="16"/>
      <c r="AT1502" s="268" t="s">
        <v>157</v>
      </c>
      <c r="AU1502" s="268" t="s">
        <v>85</v>
      </c>
      <c r="AV1502" s="16" t="s">
        <v>153</v>
      </c>
      <c r="AW1502" s="16" t="s">
        <v>37</v>
      </c>
      <c r="AX1502" s="16" t="s">
        <v>83</v>
      </c>
      <c r="AY1502" s="268" t="s">
        <v>146</v>
      </c>
    </row>
    <row r="1503" s="2" customFormat="1" ht="16.5" customHeight="1">
      <c r="A1503" s="41"/>
      <c r="B1503" s="42"/>
      <c r="C1503" s="269" t="s">
        <v>1795</v>
      </c>
      <c r="D1503" s="269" t="s">
        <v>224</v>
      </c>
      <c r="E1503" s="270" t="s">
        <v>1796</v>
      </c>
      <c r="F1503" s="271" t="s">
        <v>1797</v>
      </c>
      <c r="G1503" s="272" t="s">
        <v>232</v>
      </c>
      <c r="H1503" s="273">
        <v>16.628</v>
      </c>
      <c r="I1503" s="274"/>
      <c r="J1503" s="275">
        <f>ROUND(I1503*H1503,2)</f>
        <v>0</v>
      </c>
      <c r="K1503" s="271" t="s">
        <v>152</v>
      </c>
      <c r="L1503" s="276"/>
      <c r="M1503" s="277" t="s">
        <v>19</v>
      </c>
      <c r="N1503" s="278" t="s">
        <v>46</v>
      </c>
      <c r="O1503" s="87"/>
      <c r="P1503" s="216">
        <f>O1503*H1503</f>
        <v>0</v>
      </c>
      <c r="Q1503" s="216">
        <v>0.00011</v>
      </c>
      <c r="R1503" s="216">
        <f>Q1503*H1503</f>
        <v>0.0018290800000000001</v>
      </c>
      <c r="S1503" s="216">
        <v>0</v>
      </c>
      <c r="T1503" s="217">
        <f>S1503*H1503</f>
        <v>0</v>
      </c>
      <c r="U1503" s="41"/>
      <c r="V1503" s="41"/>
      <c r="W1503" s="41"/>
      <c r="X1503" s="41"/>
      <c r="Y1503" s="41"/>
      <c r="Z1503" s="41"/>
      <c r="AA1503" s="41"/>
      <c r="AB1503" s="41"/>
      <c r="AC1503" s="41"/>
      <c r="AD1503" s="41"/>
      <c r="AE1503" s="41"/>
      <c r="AR1503" s="218" t="s">
        <v>396</v>
      </c>
      <c r="AT1503" s="218" t="s">
        <v>224</v>
      </c>
      <c r="AU1503" s="218" t="s">
        <v>85</v>
      </c>
      <c r="AY1503" s="20" t="s">
        <v>146</v>
      </c>
      <c r="BE1503" s="219">
        <f>IF(N1503="základní",J1503,0)</f>
        <v>0</v>
      </c>
      <c r="BF1503" s="219">
        <f>IF(N1503="snížená",J1503,0)</f>
        <v>0</v>
      </c>
      <c r="BG1503" s="219">
        <f>IF(N1503="zákl. přenesená",J1503,0)</f>
        <v>0</v>
      </c>
      <c r="BH1503" s="219">
        <f>IF(N1503="sníž. přenesená",J1503,0)</f>
        <v>0</v>
      </c>
      <c r="BI1503" s="219">
        <f>IF(N1503="nulová",J1503,0)</f>
        <v>0</v>
      </c>
      <c r="BJ1503" s="20" t="s">
        <v>83</v>
      </c>
      <c r="BK1503" s="219">
        <f>ROUND(I1503*H1503,2)</f>
        <v>0</v>
      </c>
      <c r="BL1503" s="20" t="s">
        <v>266</v>
      </c>
      <c r="BM1503" s="218" t="s">
        <v>1798</v>
      </c>
    </row>
    <row r="1504" s="14" customFormat="1">
      <c r="A1504" s="14"/>
      <c r="B1504" s="236"/>
      <c r="C1504" s="237"/>
      <c r="D1504" s="227" t="s">
        <v>157</v>
      </c>
      <c r="E1504" s="238" t="s">
        <v>19</v>
      </c>
      <c r="F1504" s="239" t="s">
        <v>1799</v>
      </c>
      <c r="G1504" s="237"/>
      <c r="H1504" s="240">
        <v>16.628</v>
      </c>
      <c r="I1504" s="241"/>
      <c r="J1504" s="237"/>
      <c r="K1504" s="237"/>
      <c r="L1504" s="242"/>
      <c r="M1504" s="243"/>
      <c r="N1504" s="244"/>
      <c r="O1504" s="244"/>
      <c r="P1504" s="244"/>
      <c r="Q1504" s="244"/>
      <c r="R1504" s="244"/>
      <c r="S1504" s="244"/>
      <c r="T1504" s="245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46" t="s">
        <v>157</v>
      </c>
      <c r="AU1504" s="246" t="s">
        <v>85</v>
      </c>
      <c r="AV1504" s="14" t="s">
        <v>85</v>
      </c>
      <c r="AW1504" s="14" t="s">
        <v>37</v>
      </c>
      <c r="AX1504" s="14" t="s">
        <v>83</v>
      </c>
      <c r="AY1504" s="246" t="s">
        <v>146</v>
      </c>
    </row>
    <row r="1505" s="2" customFormat="1" ht="24.15" customHeight="1">
      <c r="A1505" s="41"/>
      <c r="B1505" s="42"/>
      <c r="C1505" s="207" t="s">
        <v>1800</v>
      </c>
      <c r="D1505" s="207" t="s">
        <v>148</v>
      </c>
      <c r="E1505" s="208" t="s">
        <v>1801</v>
      </c>
      <c r="F1505" s="209" t="s">
        <v>1802</v>
      </c>
      <c r="G1505" s="210" t="s">
        <v>232</v>
      </c>
      <c r="H1505" s="211">
        <v>10</v>
      </c>
      <c r="I1505" s="212"/>
      <c r="J1505" s="213">
        <f>ROUND(I1505*H1505,2)</f>
        <v>0</v>
      </c>
      <c r="K1505" s="209" t="s">
        <v>152</v>
      </c>
      <c r="L1505" s="47"/>
      <c r="M1505" s="214" t="s">
        <v>19</v>
      </c>
      <c r="N1505" s="215" t="s">
        <v>46</v>
      </c>
      <c r="O1505" s="87"/>
      <c r="P1505" s="216">
        <f>O1505*H1505</f>
        <v>0</v>
      </c>
      <c r="Q1505" s="216">
        <v>0.01221</v>
      </c>
      <c r="R1505" s="216">
        <f>Q1505*H1505</f>
        <v>0.1221</v>
      </c>
      <c r="S1505" s="216">
        <v>0</v>
      </c>
      <c r="T1505" s="217">
        <f>S1505*H1505</f>
        <v>0</v>
      </c>
      <c r="U1505" s="41"/>
      <c r="V1505" s="41"/>
      <c r="W1505" s="41"/>
      <c r="X1505" s="41"/>
      <c r="Y1505" s="41"/>
      <c r="Z1505" s="41"/>
      <c r="AA1505" s="41"/>
      <c r="AB1505" s="41"/>
      <c r="AC1505" s="41"/>
      <c r="AD1505" s="41"/>
      <c r="AE1505" s="41"/>
      <c r="AR1505" s="218" t="s">
        <v>266</v>
      </c>
      <c r="AT1505" s="218" t="s">
        <v>148</v>
      </c>
      <c r="AU1505" s="218" t="s">
        <v>85</v>
      </c>
      <c r="AY1505" s="20" t="s">
        <v>146</v>
      </c>
      <c r="BE1505" s="219">
        <f>IF(N1505="základní",J1505,0)</f>
        <v>0</v>
      </c>
      <c r="BF1505" s="219">
        <f>IF(N1505="snížená",J1505,0)</f>
        <v>0</v>
      </c>
      <c r="BG1505" s="219">
        <f>IF(N1505="zákl. přenesená",J1505,0)</f>
        <v>0</v>
      </c>
      <c r="BH1505" s="219">
        <f>IF(N1505="sníž. přenesená",J1505,0)</f>
        <v>0</v>
      </c>
      <c r="BI1505" s="219">
        <f>IF(N1505="nulová",J1505,0)</f>
        <v>0</v>
      </c>
      <c r="BJ1505" s="20" t="s">
        <v>83</v>
      </c>
      <c r="BK1505" s="219">
        <f>ROUND(I1505*H1505,2)</f>
        <v>0</v>
      </c>
      <c r="BL1505" s="20" t="s">
        <v>266</v>
      </c>
      <c r="BM1505" s="218" t="s">
        <v>1803</v>
      </c>
    </row>
    <row r="1506" s="2" customFormat="1">
      <c r="A1506" s="41"/>
      <c r="B1506" s="42"/>
      <c r="C1506" s="43"/>
      <c r="D1506" s="220" t="s">
        <v>155</v>
      </c>
      <c r="E1506" s="43"/>
      <c r="F1506" s="221" t="s">
        <v>1804</v>
      </c>
      <c r="G1506" s="43"/>
      <c r="H1506" s="43"/>
      <c r="I1506" s="222"/>
      <c r="J1506" s="43"/>
      <c r="K1506" s="43"/>
      <c r="L1506" s="47"/>
      <c r="M1506" s="223"/>
      <c r="N1506" s="224"/>
      <c r="O1506" s="87"/>
      <c r="P1506" s="87"/>
      <c r="Q1506" s="87"/>
      <c r="R1506" s="87"/>
      <c r="S1506" s="87"/>
      <c r="T1506" s="88"/>
      <c r="U1506" s="41"/>
      <c r="V1506" s="41"/>
      <c r="W1506" s="41"/>
      <c r="X1506" s="41"/>
      <c r="Y1506" s="41"/>
      <c r="Z1506" s="41"/>
      <c r="AA1506" s="41"/>
      <c r="AB1506" s="41"/>
      <c r="AC1506" s="41"/>
      <c r="AD1506" s="41"/>
      <c r="AE1506" s="41"/>
      <c r="AT1506" s="20" t="s">
        <v>155</v>
      </c>
      <c r="AU1506" s="20" t="s">
        <v>85</v>
      </c>
    </row>
    <row r="1507" s="13" customFormat="1">
      <c r="A1507" s="13"/>
      <c r="B1507" s="225"/>
      <c r="C1507" s="226"/>
      <c r="D1507" s="227" t="s">
        <v>157</v>
      </c>
      <c r="E1507" s="228" t="s">
        <v>19</v>
      </c>
      <c r="F1507" s="229" t="s">
        <v>1805</v>
      </c>
      <c r="G1507" s="226"/>
      <c r="H1507" s="228" t="s">
        <v>19</v>
      </c>
      <c r="I1507" s="230"/>
      <c r="J1507" s="226"/>
      <c r="K1507" s="226"/>
      <c r="L1507" s="231"/>
      <c r="M1507" s="232"/>
      <c r="N1507" s="233"/>
      <c r="O1507" s="233"/>
      <c r="P1507" s="233"/>
      <c r="Q1507" s="233"/>
      <c r="R1507" s="233"/>
      <c r="S1507" s="233"/>
      <c r="T1507" s="234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5" t="s">
        <v>157</v>
      </c>
      <c r="AU1507" s="235" t="s">
        <v>85</v>
      </c>
      <c r="AV1507" s="13" t="s">
        <v>83</v>
      </c>
      <c r="AW1507" s="13" t="s">
        <v>37</v>
      </c>
      <c r="AX1507" s="13" t="s">
        <v>75</v>
      </c>
      <c r="AY1507" s="235" t="s">
        <v>146</v>
      </c>
    </row>
    <row r="1508" s="14" customFormat="1">
      <c r="A1508" s="14"/>
      <c r="B1508" s="236"/>
      <c r="C1508" s="237"/>
      <c r="D1508" s="227" t="s">
        <v>157</v>
      </c>
      <c r="E1508" s="238" t="s">
        <v>19</v>
      </c>
      <c r="F1508" s="239" t="s">
        <v>1806</v>
      </c>
      <c r="G1508" s="237"/>
      <c r="H1508" s="240">
        <v>10</v>
      </c>
      <c r="I1508" s="241"/>
      <c r="J1508" s="237"/>
      <c r="K1508" s="237"/>
      <c r="L1508" s="242"/>
      <c r="M1508" s="243"/>
      <c r="N1508" s="244"/>
      <c r="O1508" s="244"/>
      <c r="P1508" s="244"/>
      <c r="Q1508" s="244"/>
      <c r="R1508" s="244"/>
      <c r="S1508" s="244"/>
      <c r="T1508" s="245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46" t="s">
        <v>157</v>
      </c>
      <c r="AU1508" s="246" t="s">
        <v>85</v>
      </c>
      <c r="AV1508" s="14" t="s">
        <v>85</v>
      </c>
      <c r="AW1508" s="14" t="s">
        <v>37</v>
      </c>
      <c r="AX1508" s="14" t="s">
        <v>75</v>
      </c>
      <c r="AY1508" s="246" t="s">
        <v>146</v>
      </c>
    </row>
    <row r="1509" s="16" customFormat="1">
      <c r="A1509" s="16"/>
      <c r="B1509" s="258"/>
      <c r="C1509" s="259"/>
      <c r="D1509" s="227" t="s">
        <v>157</v>
      </c>
      <c r="E1509" s="260" t="s">
        <v>19</v>
      </c>
      <c r="F1509" s="261" t="s">
        <v>167</v>
      </c>
      <c r="G1509" s="259"/>
      <c r="H1509" s="262">
        <v>10</v>
      </c>
      <c r="I1509" s="263"/>
      <c r="J1509" s="259"/>
      <c r="K1509" s="259"/>
      <c r="L1509" s="264"/>
      <c r="M1509" s="265"/>
      <c r="N1509" s="266"/>
      <c r="O1509" s="266"/>
      <c r="P1509" s="266"/>
      <c r="Q1509" s="266"/>
      <c r="R1509" s="266"/>
      <c r="S1509" s="266"/>
      <c r="T1509" s="267"/>
      <c r="U1509" s="16"/>
      <c r="V1509" s="16"/>
      <c r="W1509" s="16"/>
      <c r="X1509" s="16"/>
      <c r="Y1509" s="16"/>
      <c r="Z1509" s="16"/>
      <c r="AA1509" s="16"/>
      <c r="AB1509" s="16"/>
      <c r="AC1509" s="16"/>
      <c r="AD1509" s="16"/>
      <c r="AE1509" s="16"/>
      <c r="AT1509" s="268" t="s">
        <v>157</v>
      </c>
      <c r="AU1509" s="268" t="s">
        <v>85</v>
      </c>
      <c r="AV1509" s="16" t="s">
        <v>153</v>
      </c>
      <c r="AW1509" s="16" t="s">
        <v>37</v>
      </c>
      <c r="AX1509" s="16" t="s">
        <v>83</v>
      </c>
      <c r="AY1509" s="268" t="s">
        <v>146</v>
      </c>
    </row>
    <row r="1510" s="2" customFormat="1" ht="33" customHeight="1">
      <c r="A1510" s="41"/>
      <c r="B1510" s="42"/>
      <c r="C1510" s="207" t="s">
        <v>1807</v>
      </c>
      <c r="D1510" s="207" t="s">
        <v>148</v>
      </c>
      <c r="E1510" s="208" t="s">
        <v>1808</v>
      </c>
      <c r="F1510" s="209" t="s">
        <v>1809</v>
      </c>
      <c r="G1510" s="210" t="s">
        <v>256</v>
      </c>
      <c r="H1510" s="211">
        <v>1</v>
      </c>
      <c r="I1510" s="212"/>
      <c r="J1510" s="213">
        <f>ROUND(I1510*H1510,2)</f>
        <v>0</v>
      </c>
      <c r="K1510" s="209" t="s">
        <v>152</v>
      </c>
      <c r="L1510" s="47"/>
      <c r="M1510" s="214" t="s">
        <v>19</v>
      </c>
      <c r="N1510" s="215" t="s">
        <v>46</v>
      </c>
      <c r="O1510" s="87"/>
      <c r="P1510" s="216">
        <f>O1510*H1510</f>
        <v>0</v>
      </c>
      <c r="Q1510" s="216">
        <v>0</v>
      </c>
      <c r="R1510" s="216">
        <f>Q1510*H1510</f>
        <v>0</v>
      </c>
      <c r="S1510" s="216">
        <v>0</v>
      </c>
      <c r="T1510" s="217">
        <f>S1510*H1510</f>
        <v>0</v>
      </c>
      <c r="U1510" s="41"/>
      <c r="V1510" s="41"/>
      <c r="W1510" s="41"/>
      <c r="X1510" s="41"/>
      <c r="Y1510" s="41"/>
      <c r="Z1510" s="41"/>
      <c r="AA1510" s="41"/>
      <c r="AB1510" s="41"/>
      <c r="AC1510" s="41"/>
      <c r="AD1510" s="41"/>
      <c r="AE1510" s="41"/>
      <c r="AR1510" s="218" t="s">
        <v>266</v>
      </c>
      <c r="AT1510" s="218" t="s">
        <v>148</v>
      </c>
      <c r="AU1510" s="218" t="s">
        <v>85</v>
      </c>
      <c r="AY1510" s="20" t="s">
        <v>146</v>
      </c>
      <c r="BE1510" s="219">
        <f>IF(N1510="základní",J1510,0)</f>
        <v>0</v>
      </c>
      <c r="BF1510" s="219">
        <f>IF(N1510="snížená",J1510,0)</f>
        <v>0</v>
      </c>
      <c r="BG1510" s="219">
        <f>IF(N1510="zákl. přenesená",J1510,0)</f>
        <v>0</v>
      </c>
      <c r="BH1510" s="219">
        <f>IF(N1510="sníž. přenesená",J1510,0)</f>
        <v>0</v>
      </c>
      <c r="BI1510" s="219">
        <f>IF(N1510="nulová",J1510,0)</f>
        <v>0</v>
      </c>
      <c r="BJ1510" s="20" t="s">
        <v>83</v>
      </c>
      <c r="BK1510" s="219">
        <f>ROUND(I1510*H1510,2)</f>
        <v>0</v>
      </c>
      <c r="BL1510" s="20" t="s">
        <v>266</v>
      </c>
      <c r="BM1510" s="218" t="s">
        <v>1810</v>
      </c>
    </row>
    <row r="1511" s="2" customFormat="1">
      <c r="A1511" s="41"/>
      <c r="B1511" s="42"/>
      <c r="C1511" s="43"/>
      <c r="D1511" s="220" t="s">
        <v>155</v>
      </c>
      <c r="E1511" s="43"/>
      <c r="F1511" s="221" t="s">
        <v>1811</v>
      </c>
      <c r="G1511" s="43"/>
      <c r="H1511" s="43"/>
      <c r="I1511" s="222"/>
      <c r="J1511" s="43"/>
      <c r="K1511" s="43"/>
      <c r="L1511" s="47"/>
      <c r="M1511" s="223"/>
      <c r="N1511" s="224"/>
      <c r="O1511" s="87"/>
      <c r="P1511" s="87"/>
      <c r="Q1511" s="87"/>
      <c r="R1511" s="87"/>
      <c r="S1511" s="87"/>
      <c r="T1511" s="88"/>
      <c r="U1511" s="41"/>
      <c r="V1511" s="41"/>
      <c r="W1511" s="41"/>
      <c r="X1511" s="41"/>
      <c r="Y1511" s="41"/>
      <c r="Z1511" s="41"/>
      <c r="AA1511" s="41"/>
      <c r="AB1511" s="41"/>
      <c r="AC1511" s="41"/>
      <c r="AD1511" s="41"/>
      <c r="AE1511" s="41"/>
      <c r="AT1511" s="20" t="s">
        <v>155</v>
      </c>
      <c r="AU1511" s="20" t="s">
        <v>85</v>
      </c>
    </row>
    <row r="1512" s="13" customFormat="1">
      <c r="A1512" s="13"/>
      <c r="B1512" s="225"/>
      <c r="C1512" s="226"/>
      <c r="D1512" s="227" t="s">
        <v>157</v>
      </c>
      <c r="E1512" s="228" t="s">
        <v>19</v>
      </c>
      <c r="F1512" s="229" t="s">
        <v>1774</v>
      </c>
      <c r="G1512" s="226"/>
      <c r="H1512" s="228" t="s">
        <v>19</v>
      </c>
      <c r="I1512" s="230"/>
      <c r="J1512" s="226"/>
      <c r="K1512" s="226"/>
      <c r="L1512" s="231"/>
      <c r="M1512" s="232"/>
      <c r="N1512" s="233"/>
      <c r="O1512" s="233"/>
      <c r="P1512" s="233"/>
      <c r="Q1512" s="233"/>
      <c r="R1512" s="233"/>
      <c r="S1512" s="233"/>
      <c r="T1512" s="234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5" t="s">
        <v>157</v>
      </c>
      <c r="AU1512" s="235" t="s">
        <v>85</v>
      </c>
      <c r="AV1512" s="13" t="s">
        <v>83</v>
      </c>
      <c r="AW1512" s="13" t="s">
        <v>37</v>
      </c>
      <c r="AX1512" s="13" t="s">
        <v>75</v>
      </c>
      <c r="AY1512" s="235" t="s">
        <v>146</v>
      </c>
    </row>
    <row r="1513" s="14" customFormat="1">
      <c r="A1513" s="14"/>
      <c r="B1513" s="236"/>
      <c r="C1513" s="237"/>
      <c r="D1513" s="227" t="s">
        <v>157</v>
      </c>
      <c r="E1513" s="238" t="s">
        <v>19</v>
      </c>
      <c r="F1513" s="239" t="s">
        <v>83</v>
      </c>
      <c r="G1513" s="237"/>
      <c r="H1513" s="240">
        <v>1</v>
      </c>
      <c r="I1513" s="241"/>
      <c r="J1513" s="237"/>
      <c r="K1513" s="237"/>
      <c r="L1513" s="242"/>
      <c r="M1513" s="243"/>
      <c r="N1513" s="244"/>
      <c r="O1513" s="244"/>
      <c r="P1513" s="244"/>
      <c r="Q1513" s="244"/>
      <c r="R1513" s="244"/>
      <c r="S1513" s="244"/>
      <c r="T1513" s="245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46" t="s">
        <v>157</v>
      </c>
      <c r="AU1513" s="246" t="s">
        <v>85</v>
      </c>
      <c r="AV1513" s="14" t="s">
        <v>85</v>
      </c>
      <c r="AW1513" s="14" t="s">
        <v>37</v>
      </c>
      <c r="AX1513" s="14" t="s">
        <v>75</v>
      </c>
      <c r="AY1513" s="246" t="s">
        <v>146</v>
      </c>
    </row>
    <row r="1514" s="16" customFormat="1">
      <c r="A1514" s="16"/>
      <c r="B1514" s="258"/>
      <c r="C1514" s="259"/>
      <c r="D1514" s="227" t="s">
        <v>157</v>
      </c>
      <c r="E1514" s="260" t="s">
        <v>19</v>
      </c>
      <c r="F1514" s="261" t="s">
        <v>167</v>
      </c>
      <c r="G1514" s="259"/>
      <c r="H1514" s="262">
        <v>1</v>
      </c>
      <c r="I1514" s="263"/>
      <c r="J1514" s="259"/>
      <c r="K1514" s="259"/>
      <c r="L1514" s="264"/>
      <c r="M1514" s="265"/>
      <c r="N1514" s="266"/>
      <c r="O1514" s="266"/>
      <c r="P1514" s="266"/>
      <c r="Q1514" s="266"/>
      <c r="R1514" s="266"/>
      <c r="S1514" s="266"/>
      <c r="T1514" s="267"/>
      <c r="U1514" s="16"/>
      <c r="V1514" s="16"/>
      <c r="W1514" s="16"/>
      <c r="X1514" s="16"/>
      <c r="Y1514" s="16"/>
      <c r="Z1514" s="16"/>
      <c r="AA1514" s="16"/>
      <c r="AB1514" s="16"/>
      <c r="AC1514" s="16"/>
      <c r="AD1514" s="16"/>
      <c r="AE1514" s="16"/>
      <c r="AT1514" s="268" t="s">
        <v>157</v>
      </c>
      <c r="AU1514" s="268" t="s">
        <v>85</v>
      </c>
      <c r="AV1514" s="16" t="s">
        <v>153</v>
      </c>
      <c r="AW1514" s="16" t="s">
        <v>37</v>
      </c>
      <c r="AX1514" s="16" t="s">
        <v>83</v>
      </c>
      <c r="AY1514" s="268" t="s">
        <v>146</v>
      </c>
    </row>
    <row r="1515" s="2" customFormat="1" ht="16.5" customHeight="1">
      <c r="A1515" s="41"/>
      <c r="B1515" s="42"/>
      <c r="C1515" s="269" t="s">
        <v>1812</v>
      </c>
      <c r="D1515" s="269" t="s">
        <v>224</v>
      </c>
      <c r="E1515" s="270" t="s">
        <v>1813</v>
      </c>
      <c r="F1515" s="271" t="s">
        <v>1814</v>
      </c>
      <c r="G1515" s="272" t="s">
        <v>256</v>
      </c>
      <c r="H1515" s="273">
        <v>1</v>
      </c>
      <c r="I1515" s="274"/>
      <c r="J1515" s="275">
        <f>ROUND(I1515*H1515,2)</f>
        <v>0</v>
      </c>
      <c r="K1515" s="271" t="s">
        <v>152</v>
      </c>
      <c r="L1515" s="276"/>
      <c r="M1515" s="277" t="s">
        <v>19</v>
      </c>
      <c r="N1515" s="278" t="s">
        <v>46</v>
      </c>
      <c r="O1515" s="87"/>
      <c r="P1515" s="216">
        <f>O1515*H1515</f>
        <v>0</v>
      </c>
      <c r="Q1515" s="216">
        <v>0.044999999999999998</v>
      </c>
      <c r="R1515" s="216">
        <f>Q1515*H1515</f>
        <v>0.044999999999999998</v>
      </c>
      <c r="S1515" s="216">
        <v>0</v>
      </c>
      <c r="T1515" s="217">
        <f>S1515*H1515</f>
        <v>0</v>
      </c>
      <c r="U1515" s="41"/>
      <c r="V1515" s="41"/>
      <c r="W1515" s="41"/>
      <c r="X1515" s="41"/>
      <c r="Y1515" s="41"/>
      <c r="Z1515" s="41"/>
      <c r="AA1515" s="41"/>
      <c r="AB1515" s="41"/>
      <c r="AC1515" s="41"/>
      <c r="AD1515" s="41"/>
      <c r="AE1515" s="41"/>
      <c r="AR1515" s="218" t="s">
        <v>396</v>
      </c>
      <c r="AT1515" s="218" t="s">
        <v>224</v>
      </c>
      <c r="AU1515" s="218" t="s">
        <v>85</v>
      </c>
      <c r="AY1515" s="20" t="s">
        <v>146</v>
      </c>
      <c r="BE1515" s="219">
        <f>IF(N1515="základní",J1515,0)</f>
        <v>0</v>
      </c>
      <c r="BF1515" s="219">
        <f>IF(N1515="snížená",J1515,0)</f>
        <v>0</v>
      </c>
      <c r="BG1515" s="219">
        <f>IF(N1515="zákl. přenesená",J1515,0)</f>
        <v>0</v>
      </c>
      <c r="BH1515" s="219">
        <f>IF(N1515="sníž. přenesená",J1515,0)</f>
        <v>0</v>
      </c>
      <c r="BI1515" s="219">
        <f>IF(N1515="nulová",J1515,0)</f>
        <v>0</v>
      </c>
      <c r="BJ1515" s="20" t="s">
        <v>83</v>
      </c>
      <c r="BK1515" s="219">
        <f>ROUND(I1515*H1515,2)</f>
        <v>0</v>
      </c>
      <c r="BL1515" s="20" t="s">
        <v>266</v>
      </c>
      <c r="BM1515" s="218" t="s">
        <v>1815</v>
      </c>
    </row>
    <row r="1516" s="2" customFormat="1" ht="24.15" customHeight="1">
      <c r="A1516" s="41"/>
      <c r="B1516" s="42"/>
      <c r="C1516" s="207" t="s">
        <v>1816</v>
      </c>
      <c r="D1516" s="207" t="s">
        <v>148</v>
      </c>
      <c r="E1516" s="208" t="s">
        <v>1817</v>
      </c>
      <c r="F1516" s="209" t="s">
        <v>1818</v>
      </c>
      <c r="G1516" s="210" t="s">
        <v>232</v>
      </c>
      <c r="H1516" s="211">
        <v>1.6000000000000001</v>
      </c>
      <c r="I1516" s="212"/>
      <c r="J1516" s="213">
        <f>ROUND(I1516*H1516,2)</f>
        <v>0</v>
      </c>
      <c r="K1516" s="209" t="s">
        <v>152</v>
      </c>
      <c r="L1516" s="47"/>
      <c r="M1516" s="214" t="s">
        <v>19</v>
      </c>
      <c r="N1516" s="215" t="s">
        <v>46</v>
      </c>
      <c r="O1516" s="87"/>
      <c r="P1516" s="216">
        <f>O1516*H1516</f>
        <v>0</v>
      </c>
      <c r="Q1516" s="216">
        <v>0.016140000000000002</v>
      </c>
      <c r="R1516" s="216">
        <f>Q1516*H1516</f>
        <v>0.025824000000000003</v>
      </c>
      <c r="S1516" s="216">
        <v>0</v>
      </c>
      <c r="T1516" s="217">
        <f>S1516*H1516</f>
        <v>0</v>
      </c>
      <c r="U1516" s="41"/>
      <c r="V1516" s="41"/>
      <c r="W1516" s="41"/>
      <c r="X1516" s="41"/>
      <c r="Y1516" s="41"/>
      <c r="Z1516" s="41"/>
      <c r="AA1516" s="41"/>
      <c r="AB1516" s="41"/>
      <c r="AC1516" s="41"/>
      <c r="AD1516" s="41"/>
      <c r="AE1516" s="41"/>
      <c r="AR1516" s="218" t="s">
        <v>266</v>
      </c>
      <c r="AT1516" s="218" t="s">
        <v>148</v>
      </c>
      <c r="AU1516" s="218" t="s">
        <v>85</v>
      </c>
      <c r="AY1516" s="20" t="s">
        <v>146</v>
      </c>
      <c r="BE1516" s="219">
        <f>IF(N1516="základní",J1516,0)</f>
        <v>0</v>
      </c>
      <c r="BF1516" s="219">
        <f>IF(N1516="snížená",J1516,0)</f>
        <v>0</v>
      </c>
      <c r="BG1516" s="219">
        <f>IF(N1516="zákl. přenesená",J1516,0)</f>
        <v>0</v>
      </c>
      <c r="BH1516" s="219">
        <f>IF(N1516="sníž. přenesená",J1516,0)</f>
        <v>0</v>
      </c>
      <c r="BI1516" s="219">
        <f>IF(N1516="nulová",J1516,0)</f>
        <v>0</v>
      </c>
      <c r="BJ1516" s="20" t="s">
        <v>83</v>
      </c>
      <c r="BK1516" s="219">
        <f>ROUND(I1516*H1516,2)</f>
        <v>0</v>
      </c>
      <c r="BL1516" s="20" t="s">
        <v>266</v>
      </c>
      <c r="BM1516" s="218" t="s">
        <v>1819</v>
      </c>
    </row>
    <row r="1517" s="2" customFormat="1">
      <c r="A1517" s="41"/>
      <c r="B1517" s="42"/>
      <c r="C1517" s="43"/>
      <c r="D1517" s="220" t="s">
        <v>155</v>
      </c>
      <c r="E1517" s="43"/>
      <c r="F1517" s="221" t="s">
        <v>1820</v>
      </c>
      <c r="G1517" s="43"/>
      <c r="H1517" s="43"/>
      <c r="I1517" s="222"/>
      <c r="J1517" s="43"/>
      <c r="K1517" s="43"/>
      <c r="L1517" s="47"/>
      <c r="M1517" s="223"/>
      <c r="N1517" s="224"/>
      <c r="O1517" s="87"/>
      <c r="P1517" s="87"/>
      <c r="Q1517" s="87"/>
      <c r="R1517" s="87"/>
      <c r="S1517" s="87"/>
      <c r="T1517" s="88"/>
      <c r="U1517" s="41"/>
      <c r="V1517" s="41"/>
      <c r="W1517" s="41"/>
      <c r="X1517" s="41"/>
      <c r="Y1517" s="41"/>
      <c r="Z1517" s="41"/>
      <c r="AA1517" s="41"/>
      <c r="AB1517" s="41"/>
      <c r="AC1517" s="41"/>
      <c r="AD1517" s="41"/>
      <c r="AE1517" s="41"/>
      <c r="AT1517" s="20" t="s">
        <v>155</v>
      </c>
      <c r="AU1517" s="20" t="s">
        <v>85</v>
      </c>
    </row>
    <row r="1518" s="13" customFormat="1">
      <c r="A1518" s="13"/>
      <c r="B1518" s="225"/>
      <c r="C1518" s="226"/>
      <c r="D1518" s="227" t="s">
        <v>157</v>
      </c>
      <c r="E1518" s="228" t="s">
        <v>19</v>
      </c>
      <c r="F1518" s="229" t="s">
        <v>304</v>
      </c>
      <c r="G1518" s="226"/>
      <c r="H1518" s="228" t="s">
        <v>19</v>
      </c>
      <c r="I1518" s="230"/>
      <c r="J1518" s="226"/>
      <c r="K1518" s="226"/>
      <c r="L1518" s="231"/>
      <c r="M1518" s="232"/>
      <c r="N1518" s="233"/>
      <c r="O1518" s="233"/>
      <c r="P1518" s="233"/>
      <c r="Q1518" s="233"/>
      <c r="R1518" s="233"/>
      <c r="S1518" s="233"/>
      <c r="T1518" s="234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5" t="s">
        <v>157</v>
      </c>
      <c r="AU1518" s="235" t="s">
        <v>85</v>
      </c>
      <c r="AV1518" s="13" t="s">
        <v>83</v>
      </c>
      <c r="AW1518" s="13" t="s">
        <v>37</v>
      </c>
      <c r="AX1518" s="13" t="s">
        <v>75</v>
      </c>
      <c r="AY1518" s="235" t="s">
        <v>146</v>
      </c>
    </row>
    <row r="1519" s="14" customFormat="1">
      <c r="A1519" s="14"/>
      <c r="B1519" s="236"/>
      <c r="C1519" s="237"/>
      <c r="D1519" s="227" t="s">
        <v>157</v>
      </c>
      <c r="E1519" s="238" t="s">
        <v>19</v>
      </c>
      <c r="F1519" s="239" t="s">
        <v>1821</v>
      </c>
      <c r="G1519" s="237"/>
      <c r="H1519" s="240">
        <v>1.6000000000000001</v>
      </c>
      <c r="I1519" s="241"/>
      <c r="J1519" s="237"/>
      <c r="K1519" s="237"/>
      <c r="L1519" s="242"/>
      <c r="M1519" s="243"/>
      <c r="N1519" s="244"/>
      <c r="O1519" s="244"/>
      <c r="P1519" s="244"/>
      <c r="Q1519" s="244"/>
      <c r="R1519" s="244"/>
      <c r="S1519" s="244"/>
      <c r="T1519" s="245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46" t="s">
        <v>157</v>
      </c>
      <c r="AU1519" s="246" t="s">
        <v>85</v>
      </c>
      <c r="AV1519" s="14" t="s">
        <v>85</v>
      </c>
      <c r="AW1519" s="14" t="s">
        <v>37</v>
      </c>
      <c r="AX1519" s="14" t="s">
        <v>75</v>
      </c>
      <c r="AY1519" s="246" t="s">
        <v>146</v>
      </c>
    </row>
    <row r="1520" s="16" customFormat="1">
      <c r="A1520" s="16"/>
      <c r="B1520" s="258"/>
      <c r="C1520" s="259"/>
      <c r="D1520" s="227" t="s">
        <v>157</v>
      </c>
      <c r="E1520" s="260" t="s">
        <v>19</v>
      </c>
      <c r="F1520" s="261" t="s">
        <v>167</v>
      </c>
      <c r="G1520" s="259"/>
      <c r="H1520" s="262">
        <v>1.6000000000000001</v>
      </c>
      <c r="I1520" s="263"/>
      <c r="J1520" s="259"/>
      <c r="K1520" s="259"/>
      <c r="L1520" s="264"/>
      <c r="M1520" s="265"/>
      <c r="N1520" s="266"/>
      <c r="O1520" s="266"/>
      <c r="P1520" s="266"/>
      <c r="Q1520" s="266"/>
      <c r="R1520" s="266"/>
      <c r="S1520" s="266"/>
      <c r="T1520" s="267"/>
      <c r="U1520" s="16"/>
      <c r="V1520" s="16"/>
      <c r="W1520" s="16"/>
      <c r="X1520" s="16"/>
      <c r="Y1520" s="16"/>
      <c r="Z1520" s="16"/>
      <c r="AA1520" s="16"/>
      <c r="AB1520" s="16"/>
      <c r="AC1520" s="16"/>
      <c r="AD1520" s="16"/>
      <c r="AE1520" s="16"/>
      <c r="AT1520" s="268" t="s">
        <v>157</v>
      </c>
      <c r="AU1520" s="268" t="s">
        <v>85</v>
      </c>
      <c r="AV1520" s="16" t="s">
        <v>153</v>
      </c>
      <c r="AW1520" s="16" t="s">
        <v>37</v>
      </c>
      <c r="AX1520" s="16" t="s">
        <v>83</v>
      </c>
      <c r="AY1520" s="268" t="s">
        <v>146</v>
      </c>
    </row>
    <row r="1521" s="2" customFormat="1" ht="37.8" customHeight="1">
      <c r="A1521" s="41"/>
      <c r="B1521" s="42"/>
      <c r="C1521" s="207" t="s">
        <v>1822</v>
      </c>
      <c r="D1521" s="207" t="s">
        <v>148</v>
      </c>
      <c r="E1521" s="208" t="s">
        <v>1823</v>
      </c>
      <c r="F1521" s="209" t="s">
        <v>1824</v>
      </c>
      <c r="G1521" s="210" t="s">
        <v>716</v>
      </c>
      <c r="H1521" s="280"/>
      <c r="I1521" s="212"/>
      <c r="J1521" s="213">
        <f>ROUND(I1521*H1521,2)</f>
        <v>0</v>
      </c>
      <c r="K1521" s="209" t="s">
        <v>152</v>
      </c>
      <c r="L1521" s="47"/>
      <c r="M1521" s="214" t="s">
        <v>19</v>
      </c>
      <c r="N1521" s="215" t="s">
        <v>46</v>
      </c>
      <c r="O1521" s="87"/>
      <c r="P1521" s="216">
        <f>O1521*H1521</f>
        <v>0</v>
      </c>
      <c r="Q1521" s="216">
        <v>0</v>
      </c>
      <c r="R1521" s="216">
        <f>Q1521*H1521</f>
        <v>0</v>
      </c>
      <c r="S1521" s="216">
        <v>0</v>
      </c>
      <c r="T1521" s="217">
        <f>S1521*H1521</f>
        <v>0</v>
      </c>
      <c r="U1521" s="41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R1521" s="218" t="s">
        <v>266</v>
      </c>
      <c r="AT1521" s="218" t="s">
        <v>148</v>
      </c>
      <c r="AU1521" s="218" t="s">
        <v>85</v>
      </c>
      <c r="AY1521" s="20" t="s">
        <v>146</v>
      </c>
      <c r="BE1521" s="219">
        <f>IF(N1521="základní",J1521,0)</f>
        <v>0</v>
      </c>
      <c r="BF1521" s="219">
        <f>IF(N1521="snížená",J1521,0)</f>
        <v>0</v>
      </c>
      <c r="BG1521" s="219">
        <f>IF(N1521="zákl. přenesená",J1521,0)</f>
        <v>0</v>
      </c>
      <c r="BH1521" s="219">
        <f>IF(N1521="sníž. přenesená",J1521,0)</f>
        <v>0</v>
      </c>
      <c r="BI1521" s="219">
        <f>IF(N1521="nulová",J1521,0)</f>
        <v>0</v>
      </c>
      <c r="BJ1521" s="20" t="s">
        <v>83</v>
      </c>
      <c r="BK1521" s="219">
        <f>ROUND(I1521*H1521,2)</f>
        <v>0</v>
      </c>
      <c r="BL1521" s="20" t="s">
        <v>266</v>
      </c>
      <c r="BM1521" s="218" t="s">
        <v>1825</v>
      </c>
    </row>
    <row r="1522" s="2" customFormat="1">
      <c r="A1522" s="41"/>
      <c r="B1522" s="42"/>
      <c r="C1522" s="43"/>
      <c r="D1522" s="220" t="s">
        <v>155</v>
      </c>
      <c r="E1522" s="43"/>
      <c r="F1522" s="221" t="s">
        <v>1826</v>
      </c>
      <c r="G1522" s="43"/>
      <c r="H1522" s="43"/>
      <c r="I1522" s="222"/>
      <c r="J1522" s="43"/>
      <c r="K1522" s="43"/>
      <c r="L1522" s="47"/>
      <c r="M1522" s="223"/>
      <c r="N1522" s="224"/>
      <c r="O1522" s="87"/>
      <c r="P1522" s="87"/>
      <c r="Q1522" s="87"/>
      <c r="R1522" s="87"/>
      <c r="S1522" s="87"/>
      <c r="T1522" s="88"/>
      <c r="U1522" s="41"/>
      <c r="V1522" s="41"/>
      <c r="W1522" s="41"/>
      <c r="X1522" s="41"/>
      <c r="Y1522" s="41"/>
      <c r="Z1522" s="41"/>
      <c r="AA1522" s="41"/>
      <c r="AB1522" s="41"/>
      <c r="AC1522" s="41"/>
      <c r="AD1522" s="41"/>
      <c r="AE1522" s="41"/>
      <c r="AT1522" s="20" t="s">
        <v>155</v>
      </c>
      <c r="AU1522" s="20" t="s">
        <v>85</v>
      </c>
    </row>
    <row r="1523" s="12" customFormat="1" ht="22.8" customHeight="1">
      <c r="A1523" s="12"/>
      <c r="B1523" s="191"/>
      <c r="C1523" s="192"/>
      <c r="D1523" s="193" t="s">
        <v>74</v>
      </c>
      <c r="E1523" s="205" t="s">
        <v>1827</v>
      </c>
      <c r="F1523" s="205" t="s">
        <v>1828</v>
      </c>
      <c r="G1523" s="192"/>
      <c r="H1523" s="192"/>
      <c r="I1523" s="195"/>
      <c r="J1523" s="206">
        <f>BK1523</f>
        <v>0</v>
      </c>
      <c r="K1523" s="192"/>
      <c r="L1523" s="197"/>
      <c r="M1523" s="198"/>
      <c r="N1523" s="199"/>
      <c r="O1523" s="199"/>
      <c r="P1523" s="200">
        <f>SUM(P1524:P1669)</f>
        <v>0</v>
      </c>
      <c r="Q1523" s="199"/>
      <c r="R1523" s="200">
        <f>SUM(R1524:R1669)</f>
        <v>1.1882893466</v>
      </c>
      <c r="S1523" s="199"/>
      <c r="T1523" s="201">
        <f>SUM(T1524:T1669)</f>
        <v>0.293599</v>
      </c>
      <c r="U1523" s="12"/>
      <c r="V1523" s="12"/>
      <c r="W1523" s="12"/>
      <c r="X1523" s="12"/>
      <c r="Y1523" s="12"/>
      <c r="Z1523" s="12"/>
      <c r="AA1523" s="12"/>
      <c r="AB1523" s="12"/>
      <c r="AC1523" s="12"/>
      <c r="AD1523" s="12"/>
      <c r="AE1523" s="12"/>
      <c r="AR1523" s="202" t="s">
        <v>85</v>
      </c>
      <c r="AT1523" s="203" t="s">
        <v>74</v>
      </c>
      <c r="AU1523" s="203" t="s">
        <v>83</v>
      </c>
      <c r="AY1523" s="202" t="s">
        <v>146</v>
      </c>
      <c r="BK1523" s="204">
        <f>SUM(BK1524:BK1669)</f>
        <v>0</v>
      </c>
    </row>
    <row r="1524" s="2" customFormat="1" ht="44.25" customHeight="1">
      <c r="A1524" s="41"/>
      <c r="B1524" s="42"/>
      <c r="C1524" s="207" t="s">
        <v>1829</v>
      </c>
      <c r="D1524" s="207" t="s">
        <v>148</v>
      </c>
      <c r="E1524" s="208" t="s">
        <v>1830</v>
      </c>
      <c r="F1524" s="209" t="s">
        <v>1831</v>
      </c>
      <c r="G1524" s="210" t="s">
        <v>912</v>
      </c>
      <c r="H1524" s="211">
        <v>1</v>
      </c>
      <c r="I1524" s="212"/>
      <c r="J1524" s="213">
        <f>ROUND(I1524*H1524,2)</f>
        <v>0</v>
      </c>
      <c r="K1524" s="209" t="s">
        <v>152</v>
      </c>
      <c r="L1524" s="47"/>
      <c r="M1524" s="214" t="s">
        <v>19</v>
      </c>
      <c r="N1524" s="215" t="s">
        <v>46</v>
      </c>
      <c r="O1524" s="87"/>
      <c r="P1524" s="216">
        <f>O1524*H1524</f>
        <v>0</v>
      </c>
      <c r="Q1524" s="216">
        <v>0</v>
      </c>
      <c r="R1524" s="216">
        <f>Q1524*H1524</f>
        <v>0</v>
      </c>
      <c r="S1524" s="216">
        <v>0</v>
      </c>
      <c r="T1524" s="217">
        <f>S1524*H1524</f>
        <v>0</v>
      </c>
      <c r="U1524" s="41"/>
      <c r="V1524" s="41"/>
      <c r="W1524" s="41"/>
      <c r="X1524" s="41"/>
      <c r="Y1524" s="41"/>
      <c r="Z1524" s="41"/>
      <c r="AA1524" s="41"/>
      <c r="AB1524" s="41"/>
      <c r="AC1524" s="41"/>
      <c r="AD1524" s="41"/>
      <c r="AE1524" s="41"/>
      <c r="AR1524" s="218" t="s">
        <v>266</v>
      </c>
      <c r="AT1524" s="218" t="s">
        <v>148</v>
      </c>
      <c r="AU1524" s="218" t="s">
        <v>85</v>
      </c>
      <c r="AY1524" s="20" t="s">
        <v>146</v>
      </c>
      <c r="BE1524" s="219">
        <f>IF(N1524="základní",J1524,0)</f>
        <v>0</v>
      </c>
      <c r="BF1524" s="219">
        <f>IF(N1524="snížená",J1524,0)</f>
        <v>0</v>
      </c>
      <c r="BG1524" s="219">
        <f>IF(N1524="zákl. přenesená",J1524,0)</f>
        <v>0</v>
      </c>
      <c r="BH1524" s="219">
        <f>IF(N1524="sníž. přenesená",J1524,0)</f>
        <v>0</v>
      </c>
      <c r="BI1524" s="219">
        <f>IF(N1524="nulová",J1524,0)</f>
        <v>0</v>
      </c>
      <c r="BJ1524" s="20" t="s">
        <v>83</v>
      </c>
      <c r="BK1524" s="219">
        <f>ROUND(I1524*H1524,2)</f>
        <v>0</v>
      </c>
      <c r="BL1524" s="20" t="s">
        <v>266</v>
      </c>
      <c r="BM1524" s="218" t="s">
        <v>1832</v>
      </c>
    </row>
    <row r="1525" s="2" customFormat="1">
      <c r="A1525" s="41"/>
      <c r="B1525" s="42"/>
      <c r="C1525" s="43"/>
      <c r="D1525" s="220" t="s">
        <v>155</v>
      </c>
      <c r="E1525" s="43"/>
      <c r="F1525" s="221" t="s">
        <v>1833</v>
      </c>
      <c r="G1525" s="43"/>
      <c r="H1525" s="43"/>
      <c r="I1525" s="222"/>
      <c r="J1525" s="43"/>
      <c r="K1525" s="43"/>
      <c r="L1525" s="47"/>
      <c r="M1525" s="223"/>
      <c r="N1525" s="224"/>
      <c r="O1525" s="87"/>
      <c r="P1525" s="87"/>
      <c r="Q1525" s="87"/>
      <c r="R1525" s="87"/>
      <c r="S1525" s="87"/>
      <c r="T1525" s="88"/>
      <c r="U1525" s="41"/>
      <c r="V1525" s="41"/>
      <c r="W1525" s="41"/>
      <c r="X1525" s="41"/>
      <c r="Y1525" s="41"/>
      <c r="Z1525" s="41"/>
      <c r="AA1525" s="41"/>
      <c r="AB1525" s="41"/>
      <c r="AC1525" s="41"/>
      <c r="AD1525" s="41"/>
      <c r="AE1525" s="41"/>
      <c r="AT1525" s="20" t="s">
        <v>155</v>
      </c>
      <c r="AU1525" s="20" t="s">
        <v>85</v>
      </c>
    </row>
    <row r="1526" s="13" customFormat="1">
      <c r="A1526" s="13"/>
      <c r="B1526" s="225"/>
      <c r="C1526" s="226"/>
      <c r="D1526" s="227" t="s">
        <v>157</v>
      </c>
      <c r="E1526" s="228" t="s">
        <v>19</v>
      </c>
      <c r="F1526" s="229" t="s">
        <v>418</v>
      </c>
      <c r="G1526" s="226"/>
      <c r="H1526" s="228" t="s">
        <v>19</v>
      </c>
      <c r="I1526" s="230"/>
      <c r="J1526" s="226"/>
      <c r="K1526" s="226"/>
      <c r="L1526" s="231"/>
      <c r="M1526" s="232"/>
      <c r="N1526" s="233"/>
      <c r="O1526" s="233"/>
      <c r="P1526" s="233"/>
      <c r="Q1526" s="233"/>
      <c r="R1526" s="233"/>
      <c r="S1526" s="233"/>
      <c r="T1526" s="234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5" t="s">
        <v>157</v>
      </c>
      <c r="AU1526" s="235" t="s">
        <v>85</v>
      </c>
      <c r="AV1526" s="13" t="s">
        <v>83</v>
      </c>
      <c r="AW1526" s="13" t="s">
        <v>37</v>
      </c>
      <c r="AX1526" s="13" t="s">
        <v>75</v>
      </c>
      <c r="AY1526" s="235" t="s">
        <v>146</v>
      </c>
    </row>
    <row r="1527" s="14" customFormat="1">
      <c r="A1527" s="14"/>
      <c r="B1527" s="236"/>
      <c r="C1527" s="237"/>
      <c r="D1527" s="227" t="s">
        <v>157</v>
      </c>
      <c r="E1527" s="238" t="s">
        <v>19</v>
      </c>
      <c r="F1527" s="239" t="s">
        <v>83</v>
      </c>
      <c r="G1527" s="237"/>
      <c r="H1527" s="240">
        <v>1</v>
      </c>
      <c r="I1527" s="241"/>
      <c r="J1527" s="237"/>
      <c r="K1527" s="237"/>
      <c r="L1527" s="242"/>
      <c r="M1527" s="243"/>
      <c r="N1527" s="244"/>
      <c r="O1527" s="244"/>
      <c r="P1527" s="244"/>
      <c r="Q1527" s="244"/>
      <c r="R1527" s="244"/>
      <c r="S1527" s="244"/>
      <c r="T1527" s="245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46" t="s">
        <v>157</v>
      </c>
      <c r="AU1527" s="246" t="s">
        <v>85</v>
      </c>
      <c r="AV1527" s="14" t="s">
        <v>85</v>
      </c>
      <c r="AW1527" s="14" t="s">
        <v>37</v>
      </c>
      <c r="AX1527" s="14" t="s">
        <v>75</v>
      </c>
      <c r="AY1527" s="246" t="s">
        <v>146</v>
      </c>
    </row>
    <row r="1528" s="16" customFormat="1">
      <c r="A1528" s="16"/>
      <c r="B1528" s="258"/>
      <c r="C1528" s="259"/>
      <c r="D1528" s="227" t="s">
        <v>157</v>
      </c>
      <c r="E1528" s="260" t="s">
        <v>19</v>
      </c>
      <c r="F1528" s="261" t="s">
        <v>167</v>
      </c>
      <c r="G1528" s="259"/>
      <c r="H1528" s="262">
        <v>1</v>
      </c>
      <c r="I1528" s="263"/>
      <c r="J1528" s="259"/>
      <c r="K1528" s="259"/>
      <c r="L1528" s="264"/>
      <c r="M1528" s="265"/>
      <c r="N1528" s="266"/>
      <c r="O1528" s="266"/>
      <c r="P1528" s="266"/>
      <c r="Q1528" s="266"/>
      <c r="R1528" s="266"/>
      <c r="S1528" s="266"/>
      <c r="T1528" s="267"/>
      <c r="U1528" s="16"/>
      <c r="V1528" s="16"/>
      <c r="W1528" s="16"/>
      <c r="X1528" s="16"/>
      <c r="Y1528" s="16"/>
      <c r="Z1528" s="16"/>
      <c r="AA1528" s="16"/>
      <c r="AB1528" s="16"/>
      <c r="AC1528" s="16"/>
      <c r="AD1528" s="16"/>
      <c r="AE1528" s="16"/>
      <c r="AT1528" s="268" t="s">
        <v>157</v>
      </c>
      <c r="AU1528" s="268" t="s">
        <v>85</v>
      </c>
      <c r="AV1528" s="16" t="s">
        <v>153</v>
      </c>
      <c r="AW1528" s="16" t="s">
        <v>37</v>
      </c>
      <c r="AX1528" s="16" t="s">
        <v>83</v>
      </c>
      <c r="AY1528" s="268" t="s">
        <v>146</v>
      </c>
    </row>
    <row r="1529" s="2" customFormat="1" ht="44.25" customHeight="1">
      <c r="A1529" s="41"/>
      <c r="B1529" s="42"/>
      <c r="C1529" s="207" t="s">
        <v>1834</v>
      </c>
      <c r="D1529" s="207" t="s">
        <v>148</v>
      </c>
      <c r="E1529" s="208" t="s">
        <v>1835</v>
      </c>
      <c r="F1529" s="209" t="s">
        <v>1836</v>
      </c>
      <c r="G1529" s="210" t="s">
        <v>912</v>
      </c>
      <c r="H1529" s="211">
        <v>3</v>
      </c>
      <c r="I1529" s="212"/>
      <c r="J1529" s="213">
        <f>ROUND(I1529*H1529,2)</f>
        <v>0</v>
      </c>
      <c r="K1529" s="209" t="s">
        <v>152</v>
      </c>
      <c r="L1529" s="47"/>
      <c r="M1529" s="214" t="s">
        <v>19</v>
      </c>
      <c r="N1529" s="215" t="s">
        <v>46</v>
      </c>
      <c r="O1529" s="87"/>
      <c r="P1529" s="216">
        <f>O1529*H1529</f>
        <v>0</v>
      </c>
      <c r="Q1529" s="216">
        <v>0</v>
      </c>
      <c r="R1529" s="216">
        <f>Q1529*H1529</f>
        <v>0</v>
      </c>
      <c r="S1529" s="216">
        <v>0</v>
      </c>
      <c r="T1529" s="217">
        <f>S1529*H1529</f>
        <v>0</v>
      </c>
      <c r="U1529" s="41"/>
      <c r="V1529" s="41"/>
      <c r="W1529" s="41"/>
      <c r="X1529" s="41"/>
      <c r="Y1529" s="41"/>
      <c r="Z1529" s="41"/>
      <c r="AA1529" s="41"/>
      <c r="AB1529" s="41"/>
      <c r="AC1529" s="41"/>
      <c r="AD1529" s="41"/>
      <c r="AE1529" s="41"/>
      <c r="AR1529" s="218" t="s">
        <v>266</v>
      </c>
      <c r="AT1529" s="218" t="s">
        <v>148</v>
      </c>
      <c r="AU1529" s="218" t="s">
        <v>85</v>
      </c>
      <c r="AY1529" s="20" t="s">
        <v>146</v>
      </c>
      <c r="BE1529" s="219">
        <f>IF(N1529="základní",J1529,0)</f>
        <v>0</v>
      </c>
      <c r="BF1529" s="219">
        <f>IF(N1529="snížená",J1529,0)</f>
        <v>0</v>
      </c>
      <c r="BG1529" s="219">
        <f>IF(N1529="zákl. přenesená",J1529,0)</f>
        <v>0</v>
      </c>
      <c r="BH1529" s="219">
        <f>IF(N1529="sníž. přenesená",J1529,0)</f>
        <v>0</v>
      </c>
      <c r="BI1529" s="219">
        <f>IF(N1529="nulová",J1529,0)</f>
        <v>0</v>
      </c>
      <c r="BJ1529" s="20" t="s">
        <v>83</v>
      </c>
      <c r="BK1529" s="219">
        <f>ROUND(I1529*H1529,2)</f>
        <v>0</v>
      </c>
      <c r="BL1529" s="20" t="s">
        <v>266</v>
      </c>
      <c r="BM1529" s="218" t="s">
        <v>1837</v>
      </c>
    </row>
    <row r="1530" s="2" customFormat="1">
      <c r="A1530" s="41"/>
      <c r="B1530" s="42"/>
      <c r="C1530" s="43"/>
      <c r="D1530" s="220" t="s">
        <v>155</v>
      </c>
      <c r="E1530" s="43"/>
      <c r="F1530" s="221" t="s">
        <v>1838</v>
      </c>
      <c r="G1530" s="43"/>
      <c r="H1530" s="43"/>
      <c r="I1530" s="222"/>
      <c r="J1530" s="43"/>
      <c r="K1530" s="43"/>
      <c r="L1530" s="47"/>
      <c r="M1530" s="223"/>
      <c r="N1530" s="224"/>
      <c r="O1530" s="87"/>
      <c r="P1530" s="87"/>
      <c r="Q1530" s="87"/>
      <c r="R1530" s="87"/>
      <c r="S1530" s="87"/>
      <c r="T1530" s="88"/>
      <c r="U1530" s="41"/>
      <c r="V1530" s="41"/>
      <c r="W1530" s="41"/>
      <c r="X1530" s="41"/>
      <c r="Y1530" s="41"/>
      <c r="Z1530" s="41"/>
      <c r="AA1530" s="41"/>
      <c r="AB1530" s="41"/>
      <c r="AC1530" s="41"/>
      <c r="AD1530" s="41"/>
      <c r="AE1530" s="41"/>
      <c r="AT1530" s="20" t="s">
        <v>155</v>
      </c>
      <c r="AU1530" s="20" t="s">
        <v>85</v>
      </c>
    </row>
    <row r="1531" s="2" customFormat="1" ht="24.15" customHeight="1">
      <c r="A1531" s="41"/>
      <c r="B1531" s="42"/>
      <c r="C1531" s="207" t="s">
        <v>1839</v>
      </c>
      <c r="D1531" s="207" t="s">
        <v>148</v>
      </c>
      <c r="E1531" s="208" t="s">
        <v>1840</v>
      </c>
      <c r="F1531" s="209" t="s">
        <v>1841</v>
      </c>
      <c r="G1531" s="210" t="s">
        <v>912</v>
      </c>
      <c r="H1531" s="211">
        <v>2</v>
      </c>
      <c r="I1531" s="212"/>
      <c r="J1531" s="213">
        <f>ROUND(I1531*H1531,2)</f>
        <v>0</v>
      </c>
      <c r="K1531" s="209" t="s">
        <v>152</v>
      </c>
      <c r="L1531" s="47"/>
      <c r="M1531" s="214" t="s">
        <v>19</v>
      </c>
      <c r="N1531" s="215" t="s">
        <v>46</v>
      </c>
      <c r="O1531" s="87"/>
      <c r="P1531" s="216">
        <f>O1531*H1531</f>
        <v>0</v>
      </c>
      <c r="Q1531" s="216">
        <v>0</v>
      </c>
      <c r="R1531" s="216">
        <f>Q1531*H1531</f>
        <v>0</v>
      </c>
      <c r="S1531" s="216">
        <v>0</v>
      </c>
      <c r="T1531" s="217">
        <f>S1531*H1531</f>
        <v>0</v>
      </c>
      <c r="U1531" s="41"/>
      <c r="V1531" s="41"/>
      <c r="W1531" s="41"/>
      <c r="X1531" s="41"/>
      <c r="Y1531" s="41"/>
      <c r="Z1531" s="41"/>
      <c r="AA1531" s="41"/>
      <c r="AB1531" s="41"/>
      <c r="AC1531" s="41"/>
      <c r="AD1531" s="41"/>
      <c r="AE1531" s="41"/>
      <c r="AR1531" s="218" t="s">
        <v>266</v>
      </c>
      <c r="AT1531" s="218" t="s">
        <v>148</v>
      </c>
      <c r="AU1531" s="218" t="s">
        <v>85</v>
      </c>
      <c r="AY1531" s="20" t="s">
        <v>146</v>
      </c>
      <c r="BE1531" s="219">
        <f>IF(N1531="základní",J1531,0)</f>
        <v>0</v>
      </c>
      <c r="BF1531" s="219">
        <f>IF(N1531="snížená",J1531,0)</f>
        <v>0</v>
      </c>
      <c r="BG1531" s="219">
        <f>IF(N1531="zákl. přenesená",J1531,0)</f>
        <v>0</v>
      </c>
      <c r="BH1531" s="219">
        <f>IF(N1531="sníž. přenesená",J1531,0)</f>
        <v>0</v>
      </c>
      <c r="BI1531" s="219">
        <f>IF(N1531="nulová",J1531,0)</f>
        <v>0</v>
      </c>
      <c r="BJ1531" s="20" t="s">
        <v>83</v>
      </c>
      <c r="BK1531" s="219">
        <f>ROUND(I1531*H1531,2)</f>
        <v>0</v>
      </c>
      <c r="BL1531" s="20" t="s">
        <v>266</v>
      </c>
      <c r="BM1531" s="218" t="s">
        <v>1842</v>
      </c>
    </row>
    <row r="1532" s="2" customFormat="1">
      <c r="A1532" s="41"/>
      <c r="B1532" s="42"/>
      <c r="C1532" s="43"/>
      <c r="D1532" s="220" t="s">
        <v>155</v>
      </c>
      <c r="E1532" s="43"/>
      <c r="F1532" s="221" t="s">
        <v>1843</v>
      </c>
      <c r="G1532" s="43"/>
      <c r="H1532" s="43"/>
      <c r="I1532" s="222"/>
      <c r="J1532" s="43"/>
      <c r="K1532" s="43"/>
      <c r="L1532" s="47"/>
      <c r="M1532" s="223"/>
      <c r="N1532" s="224"/>
      <c r="O1532" s="87"/>
      <c r="P1532" s="87"/>
      <c r="Q1532" s="87"/>
      <c r="R1532" s="87"/>
      <c r="S1532" s="87"/>
      <c r="T1532" s="88"/>
      <c r="U1532" s="41"/>
      <c r="V1532" s="41"/>
      <c r="W1532" s="41"/>
      <c r="X1532" s="41"/>
      <c r="Y1532" s="41"/>
      <c r="Z1532" s="41"/>
      <c r="AA1532" s="41"/>
      <c r="AB1532" s="41"/>
      <c r="AC1532" s="41"/>
      <c r="AD1532" s="41"/>
      <c r="AE1532" s="41"/>
      <c r="AT1532" s="20" t="s">
        <v>155</v>
      </c>
      <c r="AU1532" s="20" t="s">
        <v>85</v>
      </c>
    </row>
    <row r="1533" s="2" customFormat="1" ht="49.05" customHeight="1">
      <c r="A1533" s="41"/>
      <c r="B1533" s="42"/>
      <c r="C1533" s="207" t="s">
        <v>1844</v>
      </c>
      <c r="D1533" s="207" t="s">
        <v>148</v>
      </c>
      <c r="E1533" s="208" t="s">
        <v>1845</v>
      </c>
      <c r="F1533" s="209" t="s">
        <v>1846</v>
      </c>
      <c r="G1533" s="210" t="s">
        <v>912</v>
      </c>
      <c r="H1533" s="211">
        <v>1</v>
      </c>
      <c r="I1533" s="212"/>
      <c r="J1533" s="213">
        <f>ROUND(I1533*H1533,2)</f>
        <v>0</v>
      </c>
      <c r="K1533" s="209" t="s">
        <v>152</v>
      </c>
      <c r="L1533" s="47"/>
      <c r="M1533" s="214" t="s">
        <v>19</v>
      </c>
      <c r="N1533" s="215" t="s">
        <v>46</v>
      </c>
      <c r="O1533" s="87"/>
      <c r="P1533" s="216">
        <f>O1533*H1533</f>
        <v>0</v>
      </c>
      <c r="Q1533" s="216">
        <v>0</v>
      </c>
      <c r="R1533" s="216">
        <f>Q1533*H1533</f>
        <v>0</v>
      </c>
      <c r="S1533" s="216">
        <v>0</v>
      </c>
      <c r="T1533" s="217">
        <f>S1533*H1533</f>
        <v>0</v>
      </c>
      <c r="U1533" s="41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R1533" s="218" t="s">
        <v>266</v>
      </c>
      <c r="AT1533" s="218" t="s">
        <v>148</v>
      </c>
      <c r="AU1533" s="218" t="s">
        <v>85</v>
      </c>
      <c r="AY1533" s="20" t="s">
        <v>146</v>
      </c>
      <c r="BE1533" s="219">
        <f>IF(N1533="základní",J1533,0)</f>
        <v>0</v>
      </c>
      <c r="BF1533" s="219">
        <f>IF(N1533="snížená",J1533,0)</f>
        <v>0</v>
      </c>
      <c r="BG1533" s="219">
        <f>IF(N1533="zákl. přenesená",J1533,0)</f>
        <v>0</v>
      </c>
      <c r="BH1533" s="219">
        <f>IF(N1533="sníž. přenesená",J1533,0)</f>
        <v>0</v>
      </c>
      <c r="BI1533" s="219">
        <f>IF(N1533="nulová",J1533,0)</f>
        <v>0</v>
      </c>
      <c r="BJ1533" s="20" t="s">
        <v>83</v>
      </c>
      <c r="BK1533" s="219">
        <f>ROUND(I1533*H1533,2)</f>
        <v>0</v>
      </c>
      <c r="BL1533" s="20" t="s">
        <v>266</v>
      </c>
      <c r="BM1533" s="218" t="s">
        <v>1847</v>
      </c>
    </row>
    <row r="1534" s="2" customFormat="1">
      <c r="A1534" s="41"/>
      <c r="B1534" s="42"/>
      <c r="C1534" s="43"/>
      <c r="D1534" s="220" t="s">
        <v>155</v>
      </c>
      <c r="E1534" s="43"/>
      <c r="F1534" s="221" t="s">
        <v>1848</v>
      </c>
      <c r="G1534" s="43"/>
      <c r="H1534" s="43"/>
      <c r="I1534" s="222"/>
      <c r="J1534" s="43"/>
      <c r="K1534" s="43"/>
      <c r="L1534" s="47"/>
      <c r="M1534" s="223"/>
      <c r="N1534" s="224"/>
      <c r="O1534" s="87"/>
      <c r="P1534" s="87"/>
      <c r="Q1534" s="87"/>
      <c r="R1534" s="87"/>
      <c r="S1534" s="87"/>
      <c r="T1534" s="88"/>
      <c r="U1534" s="41"/>
      <c r="V1534" s="41"/>
      <c r="W1534" s="41"/>
      <c r="X1534" s="41"/>
      <c r="Y1534" s="41"/>
      <c r="Z1534" s="41"/>
      <c r="AA1534" s="41"/>
      <c r="AB1534" s="41"/>
      <c r="AC1534" s="41"/>
      <c r="AD1534" s="41"/>
      <c r="AE1534" s="41"/>
      <c r="AT1534" s="20" t="s">
        <v>155</v>
      </c>
      <c r="AU1534" s="20" t="s">
        <v>85</v>
      </c>
    </row>
    <row r="1535" s="13" customFormat="1">
      <c r="A1535" s="13"/>
      <c r="B1535" s="225"/>
      <c r="C1535" s="226"/>
      <c r="D1535" s="227" t="s">
        <v>157</v>
      </c>
      <c r="E1535" s="228" t="s">
        <v>19</v>
      </c>
      <c r="F1535" s="229" t="s">
        <v>304</v>
      </c>
      <c r="G1535" s="226"/>
      <c r="H1535" s="228" t="s">
        <v>19</v>
      </c>
      <c r="I1535" s="230"/>
      <c r="J1535" s="226"/>
      <c r="K1535" s="226"/>
      <c r="L1535" s="231"/>
      <c r="M1535" s="232"/>
      <c r="N1535" s="233"/>
      <c r="O1535" s="233"/>
      <c r="P1535" s="233"/>
      <c r="Q1535" s="233"/>
      <c r="R1535" s="233"/>
      <c r="S1535" s="233"/>
      <c r="T1535" s="234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5" t="s">
        <v>157</v>
      </c>
      <c r="AU1535" s="235" t="s">
        <v>85</v>
      </c>
      <c r="AV1535" s="13" t="s">
        <v>83</v>
      </c>
      <c r="AW1535" s="13" t="s">
        <v>37</v>
      </c>
      <c r="AX1535" s="13" t="s">
        <v>75</v>
      </c>
      <c r="AY1535" s="235" t="s">
        <v>146</v>
      </c>
    </row>
    <row r="1536" s="14" customFormat="1">
      <c r="A1536" s="14"/>
      <c r="B1536" s="236"/>
      <c r="C1536" s="237"/>
      <c r="D1536" s="227" t="s">
        <v>157</v>
      </c>
      <c r="E1536" s="238" t="s">
        <v>19</v>
      </c>
      <c r="F1536" s="239" t="s">
        <v>83</v>
      </c>
      <c r="G1536" s="237"/>
      <c r="H1536" s="240">
        <v>1</v>
      </c>
      <c r="I1536" s="241"/>
      <c r="J1536" s="237"/>
      <c r="K1536" s="237"/>
      <c r="L1536" s="242"/>
      <c r="M1536" s="243"/>
      <c r="N1536" s="244"/>
      <c r="O1536" s="244"/>
      <c r="P1536" s="244"/>
      <c r="Q1536" s="244"/>
      <c r="R1536" s="244"/>
      <c r="S1536" s="244"/>
      <c r="T1536" s="245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46" t="s">
        <v>157</v>
      </c>
      <c r="AU1536" s="246" t="s">
        <v>85</v>
      </c>
      <c r="AV1536" s="14" t="s">
        <v>85</v>
      </c>
      <c r="AW1536" s="14" t="s">
        <v>37</v>
      </c>
      <c r="AX1536" s="14" t="s">
        <v>75</v>
      </c>
      <c r="AY1536" s="246" t="s">
        <v>146</v>
      </c>
    </row>
    <row r="1537" s="16" customFormat="1">
      <c r="A1537" s="16"/>
      <c r="B1537" s="258"/>
      <c r="C1537" s="259"/>
      <c r="D1537" s="227" t="s">
        <v>157</v>
      </c>
      <c r="E1537" s="260" t="s">
        <v>19</v>
      </c>
      <c r="F1537" s="261" t="s">
        <v>167</v>
      </c>
      <c r="G1537" s="259"/>
      <c r="H1537" s="262">
        <v>1</v>
      </c>
      <c r="I1537" s="263"/>
      <c r="J1537" s="259"/>
      <c r="K1537" s="259"/>
      <c r="L1537" s="264"/>
      <c r="M1537" s="265"/>
      <c r="N1537" s="266"/>
      <c r="O1537" s="266"/>
      <c r="P1537" s="266"/>
      <c r="Q1537" s="266"/>
      <c r="R1537" s="266"/>
      <c r="S1537" s="266"/>
      <c r="T1537" s="267"/>
      <c r="U1537" s="16"/>
      <c r="V1537" s="16"/>
      <c r="W1537" s="16"/>
      <c r="X1537" s="16"/>
      <c r="Y1537" s="16"/>
      <c r="Z1537" s="16"/>
      <c r="AA1537" s="16"/>
      <c r="AB1537" s="16"/>
      <c r="AC1537" s="16"/>
      <c r="AD1537" s="16"/>
      <c r="AE1537" s="16"/>
      <c r="AT1537" s="268" t="s">
        <v>157</v>
      </c>
      <c r="AU1537" s="268" t="s">
        <v>85</v>
      </c>
      <c r="AV1537" s="16" t="s">
        <v>153</v>
      </c>
      <c r="AW1537" s="16" t="s">
        <v>37</v>
      </c>
      <c r="AX1537" s="16" t="s">
        <v>83</v>
      </c>
      <c r="AY1537" s="268" t="s">
        <v>146</v>
      </c>
    </row>
    <row r="1538" s="2" customFormat="1" ht="24.15" customHeight="1">
      <c r="A1538" s="41"/>
      <c r="B1538" s="42"/>
      <c r="C1538" s="207" t="s">
        <v>1849</v>
      </c>
      <c r="D1538" s="207" t="s">
        <v>148</v>
      </c>
      <c r="E1538" s="208" t="s">
        <v>1850</v>
      </c>
      <c r="F1538" s="209" t="s">
        <v>1851</v>
      </c>
      <c r="G1538" s="210" t="s">
        <v>912</v>
      </c>
      <c r="H1538" s="211">
        <v>1</v>
      </c>
      <c r="I1538" s="212"/>
      <c r="J1538" s="213">
        <f>ROUND(I1538*H1538,2)</f>
        <v>0</v>
      </c>
      <c r="K1538" s="209" t="s">
        <v>152</v>
      </c>
      <c r="L1538" s="47"/>
      <c r="M1538" s="214" t="s">
        <v>19</v>
      </c>
      <c r="N1538" s="215" t="s">
        <v>46</v>
      </c>
      <c r="O1538" s="87"/>
      <c r="P1538" s="216">
        <f>O1538*H1538</f>
        <v>0</v>
      </c>
      <c r="Q1538" s="216">
        <v>0</v>
      </c>
      <c r="R1538" s="216">
        <f>Q1538*H1538</f>
        <v>0</v>
      </c>
      <c r="S1538" s="216">
        <v>0</v>
      </c>
      <c r="T1538" s="217">
        <f>S1538*H1538</f>
        <v>0</v>
      </c>
      <c r="U1538" s="41"/>
      <c r="V1538" s="41"/>
      <c r="W1538" s="41"/>
      <c r="X1538" s="41"/>
      <c r="Y1538" s="41"/>
      <c r="Z1538" s="41"/>
      <c r="AA1538" s="41"/>
      <c r="AB1538" s="41"/>
      <c r="AC1538" s="41"/>
      <c r="AD1538" s="41"/>
      <c r="AE1538" s="41"/>
      <c r="AR1538" s="218" t="s">
        <v>266</v>
      </c>
      <c r="AT1538" s="218" t="s">
        <v>148</v>
      </c>
      <c r="AU1538" s="218" t="s">
        <v>85</v>
      </c>
      <c r="AY1538" s="20" t="s">
        <v>146</v>
      </c>
      <c r="BE1538" s="219">
        <f>IF(N1538="základní",J1538,0)</f>
        <v>0</v>
      </c>
      <c r="BF1538" s="219">
        <f>IF(N1538="snížená",J1538,0)</f>
        <v>0</v>
      </c>
      <c r="BG1538" s="219">
        <f>IF(N1538="zákl. přenesená",J1538,0)</f>
        <v>0</v>
      </c>
      <c r="BH1538" s="219">
        <f>IF(N1538="sníž. přenesená",J1538,0)</f>
        <v>0</v>
      </c>
      <c r="BI1538" s="219">
        <f>IF(N1538="nulová",J1538,0)</f>
        <v>0</v>
      </c>
      <c r="BJ1538" s="20" t="s">
        <v>83</v>
      </c>
      <c r="BK1538" s="219">
        <f>ROUND(I1538*H1538,2)</f>
        <v>0</v>
      </c>
      <c r="BL1538" s="20" t="s">
        <v>266</v>
      </c>
      <c r="BM1538" s="218" t="s">
        <v>1852</v>
      </c>
    </row>
    <row r="1539" s="2" customFormat="1">
      <c r="A1539" s="41"/>
      <c r="B1539" s="42"/>
      <c r="C1539" s="43"/>
      <c r="D1539" s="220" t="s">
        <v>155</v>
      </c>
      <c r="E1539" s="43"/>
      <c r="F1539" s="221" t="s">
        <v>1853</v>
      </c>
      <c r="G1539" s="43"/>
      <c r="H1539" s="43"/>
      <c r="I1539" s="222"/>
      <c r="J1539" s="43"/>
      <c r="K1539" s="43"/>
      <c r="L1539" s="47"/>
      <c r="M1539" s="223"/>
      <c r="N1539" s="224"/>
      <c r="O1539" s="87"/>
      <c r="P1539" s="87"/>
      <c r="Q1539" s="87"/>
      <c r="R1539" s="87"/>
      <c r="S1539" s="87"/>
      <c r="T1539" s="88"/>
      <c r="U1539" s="41"/>
      <c r="V1539" s="41"/>
      <c r="W1539" s="41"/>
      <c r="X1539" s="41"/>
      <c r="Y1539" s="41"/>
      <c r="Z1539" s="41"/>
      <c r="AA1539" s="41"/>
      <c r="AB1539" s="41"/>
      <c r="AC1539" s="41"/>
      <c r="AD1539" s="41"/>
      <c r="AE1539" s="41"/>
      <c r="AT1539" s="20" t="s">
        <v>155</v>
      </c>
      <c r="AU1539" s="20" t="s">
        <v>85</v>
      </c>
    </row>
    <row r="1540" s="2" customFormat="1" ht="33" customHeight="1">
      <c r="A1540" s="41"/>
      <c r="B1540" s="42"/>
      <c r="C1540" s="207" t="s">
        <v>1854</v>
      </c>
      <c r="D1540" s="207" t="s">
        <v>148</v>
      </c>
      <c r="E1540" s="208" t="s">
        <v>1855</v>
      </c>
      <c r="F1540" s="209" t="s">
        <v>1856</v>
      </c>
      <c r="G1540" s="210" t="s">
        <v>912</v>
      </c>
      <c r="H1540" s="211">
        <v>1</v>
      </c>
      <c r="I1540" s="212"/>
      <c r="J1540" s="213">
        <f>ROUND(I1540*H1540,2)</f>
        <v>0</v>
      </c>
      <c r="K1540" s="209" t="s">
        <v>152</v>
      </c>
      <c r="L1540" s="47"/>
      <c r="M1540" s="214" t="s">
        <v>19</v>
      </c>
      <c r="N1540" s="215" t="s">
        <v>46</v>
      </c>
      <c r="O1540" s="87"/>
      <c r="P1540" s="216">
        <f>O1540*H1540</f>
        <v>0</v>
      </c>
      <c r="Q1540" s="216">
        <v>0</v>
      </c>
      <c r="R1540" s="216">
        <f>Q1540*H1540</f>
        <v>0</v>
      </c>
      <c r="S1540" s="216">
        <v>0</v>
      </c>
      <c r="T1540" s="217">
        <f>S1540*H1540</f>
        <v>0</v>
      </c>
      <c r="U1540" s="41"/>
      <c r="V1540" s="41"/>
      <c r="W1540" s="41"/>
      <c r="X1540" s="41"/>
      <c r="Y1540" s="41"/>
      <c r="Z1540" s="41"/>
      <c r="AA1540" s="41"/>
      <c r="AB1540" s="41"/>
      <c r="AC1540" s="41"/>
      <c r="AD1540" s="41"/>
      <c r="AE1540" s="41"/>
      <c r="AR1540" s="218" t="s">
        <v>266</v>
      </c>
      <c r="AT1540" s="218" t="s">
        <v>148</v>
      </c>
      <c r="AU1540" s="218" t="s">
        <v>85</v>
      </c>
      <c r="AY1540" s="20" t="s">
        <v>146</v>
      </c>
      <c r="BE1540" s="219">
        <f>IF(N1540="základní",J1540,0)</f>
        <v>0</v>
      </c>
      <c r="BF1540" s="219">
        <f>IF(N1540="snížená",J1540,0)</f>
        <v>0</v>
      </c>
      <c r="BG1540" s="219">
        <f>IF(N1540="zákl. přenesená",J1540,0)</f>
        <v>0</v>
      </c>
      <c r="BH1540" s="219">
        <f>IF(N1540="sníž. přenesená",J1540,0)</f>
        <v>0</v>
      </c>
      <c r="BI1540" s="219">
        <f>IF(N1540="nulová",J1540,0)</f>
        <v>0</v>
      </c>
      <c r="BJ1540" s="20" t="s">
        <v>83</v>
      </c>
      <c r="BK1540" s="219">
        <f>ROUND(I1540*H1540,2)</f>
        <v>0</v>
      </c>
      <c r="BL1540" s="20" t="s">
        <v>266</v>
      </c>
      <c r="BM1540" s="218" t="s">
        <v>1857</v>
      </c>
    </row>
    <row r="1541" s="2" customFormat="1">
      <c r="A1541" s="41"/>
      <c r="B1541" s="42"/>
      <c r="C1541" s="43"/>
      <c r="D1541" s="220" t="s">
        <v>155</v>
      </c>
      <c r="E1541" s="43"/>
      <c r="F1541" s="221" t="s">
        <v>1858</v>
      </c>
      <c r="G1541" s="43"/>
      <c r="H1541" s="43"/>
      <c r="I1541" s="222"/>
      <c r="J1541" s="43"/>
      <c r="K1541" s="43"/>
      <c r="L1541" s="47"/>
      <c r="M1541" s="223"/>
      <c r="N1541" s="224"/>
      <c r="O1541" s="87"/>
      <c r="P1541" s="87"/>
      <c r="Q1541" s="87"/>
      <c r="R1541" s="87"/>
      <c r="S1541" s="87"/>
      <c r="T1541" s="88"/>
      <c r="U1541" s="41"/>
      <c r="V1541" s="41"/>
      <c r="W1541" s="41"/>
      <c r="X1541" s="41"/>
      <c r="Y1541" s="41"/>
      <c r="Z1541" s="41"/>
      <c r="AA1541" s="41"/>
      <c r="AB1541" s="41"/>
      <c r="AC1541" s="41"/>
      <c r="AD1541" s="41"/>
      <c r="AE1541" s="41"/>
      <c r="AT1541" s="20" t="s">
        <v>155</v>
      </c>
      <c r="AU1541" s="20" t="s">
        <v>85</v>
      </c>
    </row>
    <row r="1542" s="13" customFormat="1">
      <c r="A1542" s="13"/>
      <c r="B1542" s="225"/>
      <c r="C1542" s="226"/>
      <c r="D1542" s="227" t="s">
        <v>157</v>
      </c>
      <c r="E1542" s="228" t="s">
        <v>19</v>
      </c>
      <c r="F1542" s="229" t="s">
        <v>418</v>
      </c>
      <c r="G1542" s="226"/>
      <c r="H1542" s="228" t="s">
        <v>19</v>
      </c>
      <c r="I1542" s="230"/>
      <c r="J1542" s="226"/>
      <c r="K1542" s="226"/>
      <c r="L1542" s="231"/>
      <c r="M1542" s="232"/>
      <c r="N1542" s="233"/>
      <c r="O1542" s="233"/>
      <c r="P1542" s="233"/>
      <c r="Q1542" s="233"/>
      <c r="R1542" s="233"/>
      <c r="S1542" s="233"/>
      <c r="T1542" s="234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5" t="s">
        <v>157</v>
      </c>
      <c r="AU1542" s="235" t="s">
        <v>85</v>
      </c>
      <c r="AV1542" s="13" t="s">
        <v>83</v>
      </c>
      <c r="AW1542" s="13" t="s">
        <v>37</v>
      </c>
      <c r="AX1542" s="13" t="s">
        <v>75</v>
      </c>
      <c r="AY1542" s="235" t="s">
        <v>146</v>
      </c>
    </row>
    <row r="1543" s="14" customFormat="1">
      <c r="A1543" s="14"/>
      <c r="B1543" s="236"/>
      <c r="C1543" s="237"/>
      <c r="D1543" s="227" t="s">
        <v>157</v>
      </c>
      <c r="E1543" s="238" t="s">
        <v>19</v>
      </c>
      <c r="F1543" s="239" t="s">
        <v>83</v>
      </c>
      <c r="G1543" s="237"/>
      <c r="H1543" s="240">
        <v>1</v>
      </c>
      <c r="I1543" s="241"/>
      <c r="J1543" s="237"/>
      <c r="K1543" s="237"/>
      <c r="L1543" s="242"/>
      <c r="M1543" s="243"/>
      <c r="N1543" s="244"/>
      <c r="O1543" s="244"/>
      <c r="P1543" s="244"/>
      <c r="Q1543" s="244"/>
      <c r="R1543" s="244"/>
      <c r="S1543" s="244"/>
      <c r="T1543" s="245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46" t="s">
        <v>157</v>
      </c>
      <c r="AU1543" s="246" t="s">
        <v>85</v>
      </c>
      <c r="AV1543" s="14" t="s">
        <v>85</v>
      </c>
      <c r="AW1543" s="14" t="s">
        <v>37</v>
      </c>
      <c r="AX1543" s="14" t="s">
        <v>75</v>
      </c>
      <c r="AY1543" s="246" t="s">
        <v>146</v>
      </c>
    </row>
    <row r="1544" s="16" customFormat="1">
      <c r="A1544" s="16"/>
      <c r="B1544" s="258"/>
      <c r="C1544" s="259"/>
      <c r="D1544" s="227" t="s">
        <v>157</v>
      </c>
      <c r="E1544" s="260" t="s">
        <v>19</v>
      </c>
      <c r="F1544" s="261" t="s">
        <v>167</v>
      </c>
      <c r="G1544" s="259"/>
      <c r="H1544" s="262">
        <v>1</v>
      </c>
      <c r="I1544" s="263"/>
      <c r="J1544" s="259"/>
      <c r="K1544" s="259"/>
      <c r="L1544" s="264"/>
      <c r="M1544" s="265"/>
      <c r="N1544" s="266"/>
      <c r="O1544" s="266"/>
      <c r="P1544" s="266"/>
      <c r="Q1544" s="266"/>
      <c r="R1544" s="266"/>
      <c r="S1544" s="266"/>
      <c r="T1544" s="267"/>
      <c r="U1544" s="16"/>
      <c r="V1544" s="16"/>
      <c r="W1544" s="16"/>
      <c r="X1544" s="16"/>
      <c r="Y1544" s="16"/>
      <c r="Z1544" s="16"/>
      <c r="AA1544" s="16"/>
      <c r="AB1544" s="16"/>
      <c r="AC1544" s="16"/>
      <c r="AD1544" s="16"/>
      <c r="AE1544" s="16"/>
      <c r="AT1544" s="268" t="s">
        <v>157</v>
      </c>
      <c r="AU1544" s="268" t="s">
        <v>85</v>
      </c>
      <c r="AV1544" s="16" t="s">
        <v>153</v>
      </c>
      <c r="AW1544" s="16" t="s">
        <v>37</v>
      </c>
      <c r="AX1544" s="16" t="s">
        <v>83</v>
      </c>
      <c r="AY1544" s="268" t="s">
        <v>146</v>
      </c>
    </row>
    <row r="1545" s="2" customFormat="1" ht="16.5" customHeight="1">
      <c r="A1545" s="41"/>
      <c r="B1545" s="42"/>
      <c r="C1545" s="207" t="s">
        <v>1859</v>
      </c>
      <c r="D1545" s="207" t="s">
        <v>148</v>
      </c>
      <c r="E1545" s="208" t="s">
        <v>1860</v>
      </c>
      <c r="F1545" s="209" t="s">
        <v>1861</v>
      </c>
      <c r="G1545" s="210" t="s">
        <v>256</v>
      </c>
      <c r="H1545" s="211">
        <v>1</v>
      </c>
      <c r="I1545" s="212"/>
      <c r="J1545" s="213">
        <f>ROUND(I1545*H1545,2)</f>
        <v>0</v>
      </c>
      <c r="K1545" s="209" t="s">
        <v>152</v>
      </c>
      <c r="L1545" s="47"/>
      <c r="M1545" s="214" t="s">
        <v>19</v>
      </c>
      <c r="N1545" s="215" t="s">
        <v>46</v>
      </c>
      <c r="O1545" s="87"/>
      <c r="P1545" s="216">
        <f>O1545*H1545</f>
        <v>0</v>
      </c>
      <c r="Q1545" s="216">
        <v>0.000264725</v>
      </c>
      <c r="R1545" s="216">
        <f>Q1545*H1545</f>
        <v>0.000264725</v>
      </c>
      <c r="S1545" s="216">
        <v>0</v>
      </c>
      <c r="T1545" s="217">
        <f>S1545*H1545</f>
        <v>0</v>
      </c>
      <c r="U1545" s="41"/>
      <c r="V1545" s="41"/>
      <c r="W1545" s="41"/>
      <c r="X1545" s="41"/>
      <c r="Y1545" s="41"/>
      <c r="Z1545" s="41"/>
      <c r="AA1545" s="41"/>
      <c r="AB1545" s="41"/>
      <c r="AC1545" s="41"/>
      <c r="AD1545" s="41"/>
      <c r="AE1545" s="41"/>
      <c r="AR1545" s="218" t="s">
        <v>266</v>
      </c>
      <c r="AT1545" s="218" t="s">
        <v>148</v>
      </c>
      <c r="AU1545" s="218" t="s">
        <v>85</v>
      </c>
      <c r="AY1545" s="20" t="s">
        <v>146</v>
      </c>
      <c r="BE1545" s="219">
        <f>IF(N1545="základní",J1545,0)</f>
        <v>0</v>
      </c>
      <c r="BF1545" s="219">
        <f>IF(N1545="snížená",J1545,0)</f>
        <v>0</v>
      </c>
      <c r="BG1545" s="219">
        <f>IF(N1545="zákl. přenesená",J1545,0)</f>
        <v>0</v>
      </c>
      <c r="BH1545" s="219">
        <f>IF(N1545="sníž. přenesená",J1545,0)</f>
        <v>0</v>
      </c>
      <c r="BI1545" s="219">
        <f>IF(N1545="nulová",J1545,0)</f>
        <v>0</v>
      </c>
      <c r="BJ1545" s="20" t="s">
        <v>83</v>
      </c>
      <c r="BK1545" s="219">
        <f>ROUND(I1545*H1545,2)</f>
        <v>0</v>
      </c>
      <c r="BL1545" s="20" t="s">
        <v>266</v>
      </c>
      <c r="BM1545" s="218" t="s">
        <v>1862</v>
      </c>
    </row>
    <row r="1546" s="2" customFormat="1">
      <c r="A1546" s="41"/>
      <c r="B1546" s="42"/>
      <c r="C1546" s="43"/>
      <c r="D1546" s="220" t="s">
        <v>155</v>
      </c>
      <c r="E1546" s="43"/>
      <c r="F1546" s="221" t="s">
        <v>1863</v>
      </c>
      <c r="G1546" s="43"/>
      <c r="H1546" s="43"/>
      <c r="I1546" s="222"/>
      <c r="J1546" s="43"/>
      <c r="K1546" s="43"/>
      <c r="L1546" s="47"/>
      <c r="M1546" s="223"/>
      <c r="N1546" s="224"/>
      <c r="O1546" s="87"/>
      <c r="P1546" s="87"/>
      <c r="Q1546" s="87"/>
      <c r="R1546" s="87"/>
      <c r="S1546" s="87"/>
      <c r="T1546" s="88"/>
      <c r="U1546" s="41"/>
      <c r="V1546" s="41"/>
      <c r="W1546" s="41"/>
      <c r="X1546" s="41"/>
      <c r="Y1546" s="41"/>
      <c r="Z1546" s="41"/>
      <c r="AA1546" s="41"/>
      <c r="AB1546" s="41"/>
      <c r="AC1546" s="41"/>
      <c r="AD1546" s="41"/>
      <c r="AE1546" s="41"/>
      <c r="AT1546" s="20" t="s">
        <v>155</v>
      </c>
      <c r="AU1546" s="20" t="s">
        <v>85</v>
      </c>
    </row>
    <row r="1547" s="13" customFormat="1">
      <c r="A1547" s="13"/>
      <c r="B1547" s="225"/>
      <c r="C1547" s="226"/>
      <c r="D1547" s="227" t="s">
        <v>157</v>
      </c>
      <c r="E1547" s="228" t="s">
        <v>19</v>
      </c>
      <c r="F1547" s="229" t="s">
        <v>304</v>
      </c>
      <c r="G1547" s="226"/>
      <c r="H1547" s="228" t="s">
        <v>19</v>
      </c>
      <c r="I1547" s="230"/>
      <c r="J1547" s="226"/>
      <c r="K1547" s="226"/>
      <c r="L1547" s="231"/>
      <c r="M1547" s="232"/>
      <c r="N1547" s="233"/>
      <c r="O1547" s="233"/>
      <c r="P1547" s="233"/>
      <c r="Q1547" s="233"/>
      <c r="R1547" s="233"/>
      <c r="S1547" s="233"/>
      <c r="T1547" s="234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5" t="s">
        <v>157</v>
      </c>
      <c r="AU1547" s="235" t="s">
        <v>85</v>
      </c>
      <c r="AV1547" s="13" t="s">
        <v>83</v>
      </c>
      <c r="AW1547" s="13" t="s">
        <v>37</v>
      </c>
      <c r="AX1547" s="13" t="s">
        <v>75</v>
      </c>
      <c r="AY1547" s="235" t="s">
        <v>146</v>
      </c>
    </row>
    <row r="1548" s="14" customFormat="1">
      <c r="A1548" s="14"/>
      <c r="B1548" s="236"/>
      <c r="C1548" s="237"/>
      <c r="D1548" s="227" t="s">
        <v>157</v>
      </c>
      <c r="E1548" s="238" t="s">
        <v>19</v>
      </c>
      <c r="F1548" s="239" t="s">
        <v>83</v>
      </c>
      <c r="G1548" s="237"/>
      <c r="H1548" s="240">
        <v>1</v>
      </c>
      <c r="I1548" s="241"/>
      <c r="J1548" s="237"/>
      <c r="K1548" s="237"/>
      <c r="L1548" s="242"/>
      <c r="M1548" s="243"/>
      <c r="N1548" s="244"/>
      <c r="O1548" s="244"/>
      <c r="P1548" s="244"/>
      <c r="Q1548" s="244"/>
      <c r="R1548" s="244"/>
      <c r="S1548" s="244"/>
      <c r="T1548" s="245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46" t="s">
        <v>157</v>
      </c>
      <c r="AU1548" s="246" t="s">
        <v>85</v>
      </c>
      <c r="AV1548" s="14" t="s">
        <v>85</v>
      </c>
      <c r="AW1548" s="14" t="s">
        <v>37</v>
      </c>
      <c r="AX1548" s="14" t="s">
        <v>75</v>
      </c>
      <c r="AY1548" s="246" t="s">
        <v>146</v>
      </c>
    </row>
    <row r="1549" s="16" customFormat="1">
      <c r="A1549" s="16"/>
      <c r="B1549" s="258"/>
      <c r="C1549" s="259"/>
      <c r="D1549" s="227" t="s">
        <v>157</v>
      </c>
      <c r="E1549" s="260" t="s">
        <v>19</v>
      </c>
      <c r="F1549" s="261" t="s">
        <v>167</v>
      </c>
      <c r="G1549" s="259"/>
      <c r="H1549" s="262">
        <v>1</v>
      </c>
      <c r="I1549" s="263"/>
      <c r="J1549" s="259"/>
      <c r="K1549" s="259"/>
      <c r="L1549" s="264"/>
      <c r="M1549" s="265"/>
      <c r="N1549" s="266"/>
      <c r="O1549" s="266"/>
      <c r="P1549" s="266"/>
      <c r="Q1549" s="266"/>
      <c r="R1549" s="266"/>
      <c r="S1549" s="266"/>
      <c r="T1549" s="267"/>
      <c r="U1549" s="16"/>
      <c r="V1549" s="16"/>
      <c r="W1549" s="16"/>
      <c r="X1549" s="16"/>
      <c r="Y1549" s="16"/>
      <c r="Z1549" s="16"/>
      <c r="AA1549" s="16"/>
      <c r="AB1549" s="16"/>
      <c r="AC1549" s="16"/>
      <c r="AD1549" s="16"/>
      <c r="AE1549" s="16"/>
      <c r="AT1549" s="268" t="s">
        <v>157</v>
      </c>
      <c r="AU1549" s="268" t="s">
        <v>85</v>
      </c>
      <c r="AV1549" s="16" t="s">
        <v>153</v>
      </c>
      <c r="AW1549" s="16" t="s">
        <v>37</v>
      </c>
      <c r="AX1549" s="16" t="s">
        <v>83</v>
      </c>
      <c r="AY1549" s="268" t="s">
        <v>146</v>
      </c>
    </row>
    <row r="1550" s="2" customFormat="1" ht="16.5" customHeight="1">
      <c r="A1550" s="41"/>
      <c r="B1550" s="42"/>
      <c r="C1550" s="269" t="s">
        <v>1864</v>
      </c>
      <c r="D1550" s="269" t="s">
        <v>224</v>
      </c>
      <c r="E1550" s="270" t="s">
        <v>1865</v>
      </c>
      <c r="F1550" s="271" t="s">
        <v>1866</v>
      </c>
      <c r="G1550" s="272" t="s">
        <v>232</v>
      </c>
      <c r="H1550" s="273">
        <v>0.71999999999999997</v>
      </c>
      <c r="I1550" s="274"/>
      <c r="J1550" s="275">
        <f>ROUND(I1550*H1550,2)</f>
        <v>0</v>
      </c>
      <c r="K1550" s="271" t="s">
        <v>152</v>
      </c>
      <c r="L1550" s="276"/>
      <c r="M1550" s="277" t="s">
        <v>19</v>
      </c>
      <c r="N1550" s="278" t="s">
        <v>46</v>
      </c>
      <c r="O1550" s="87"/>
      <c r="P1550" s="216">
        <f>O1550*H1550</f>
        <v>0</v>
      </c>
      <c r="Q1550" s="216">
        <v>0.043060000000000001</v>
      </c>
      <c r="R1550" s="216">
        <f>Q1550*H1550</f>
        <v>0.031003199999999998</v>
      </c>
      <c r="S1550" s="216">
        <v>0</v>
      </c>
      <c r="T1550" s="217">
        <f>S1550*H1550</f>
        <v>0</v>
      </c>
      <c r="U1550" s="41"/>
      <c r="V1550" s="41"/>
      <c r="W1550" s="41"/>
      <c r="X1550" s="41"/>
      <c r="Y1550" s="41"/>
      <c r="Z1550" s="41"/>
      <c r="AA1550" s="41"/>
      <c r="AB1550" s="41"/>
      <c r="AC1550" s="41"/>
      <c r="AD1550" s="41"/>
      <c r="AE1550" s="41"/>
      <c r="AR1550" s="218" t="s">
        <v>396</v>
      </c>
      <c r="AT1550" s="218" t="s">
        <v>224</v>
      </c>
      <c r="AU1550" s="218" t="s">
        <v>85</v>
      </c>
      <c r="AY1550" s="20" t="s">
        <v>146</v>
      </c>
      <c r="BE1550" s="219">
        <f>IF(N1550="základní",J1550,0)</f>
        <v>0</v>
      </c>
      <c r="BF1550" s="219">
        <f>IF(N1550="snížená",J1550,0)</f>
        <v>0</v>
      </c>
      <c r="BG1550" s="219">
        <f>IF(N1550="zákl. přenesená",J1550,0)</f>
        <v>0</v>
      </c>
      <c r="BH1550" s="219">
        <f>IF(N1550="sníž. přenesená",J1550,0)</f>
        <v>0</v>
      </c>
      <c r="BI1550" s="219">
        <f>IF(N1550="nulová",J1550,0)</f>
        <v>0</v>
      </c>
      <c r="BJ1550" s="20" t="s">
        <v>83</v>
      </c>
      <c r="BK1550" s="219">
        <f>ROUND(I1550*H1550,2)</f>
        <v>0</v>
      </c>
      <c r="BL1550" s="20" t="s">
        <v>266</v>
      </c>
      <c r="BM1550" s="218" t="s">
        <v>1867</v>
      </c>
    </row>
    <row r="1551" s="13" customFormat="1">
      <c r="A1551" s="13"/>
      <c r="B1551" s="225"/>
      <c r="C1551" s="226"/>
      <c r="D1551" s="227" t="s">
        <v>157</v>
      </c>
      <c r="E1551" s="228" t="s">
        <v>19</v>
      </c>
      <c r="F1551" s="229" t="s">
        <v>1868</v>
      </c>
      <c r="G1551" s="226"/>
      <c r="H1551" s="228" t="s">
        <v>19</v>
      </c>
      <c r="I1551" s="230"/>
      <c r="J1551" s="226"/>
      <c r="K1551" s="226"/>
      <c r="L1551" s="231"/>
      <c r="M1551" s="232"/>
      <c r="N1551" s="233"/>
      <c r="O1551" s="233"/>
      <c r="P1551" s="233"/>
      <c r="Q1551" s="233"/>
      <c r="R1551" s="233"/>
      <c r="S1551" s="233"/>
      <c r="T1551" s="234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5" t="s">
        <v>157</v>
      </c>
      <c r="AU1551" s="235" t="s">
        <v>85</v>
      </c>
      <c r="AV1551" s="13" t="s">
        <v>83</v>
      </c>
      <c r="AW1551" s="13" t="s">
        <v>37</v>
      </c>
      <c r="AX1551" s="13" t="s">
        <v>75</v>
      </c>
      <c r="AY1551" s="235" t="s">
        <v>146</v>
      </c>
    </row>
    <row r="1552" s="14" customFormat="1">
      <c r="A1552" s="14"/>
      <c r="B1552" s="236"/>
      <c r="C1552" s="237"/>
      <c r="D1552" s="227" t="s">
        <v>157</v>
      </c>
      <c r="E1552" s="238" t="s">
        <v>19</v>
      </c>
      <c r="F1552" s="239" t="s">
        <v>1869</v>
      </c>
      <c r="G1552" s="237"/>
      <c r="H1552" s="240">
        <v>0.71999999999999997</v>
      </c>
      <c r="I1552" s="241"/>
      <c r="J1552" s="237"/>
      <c r="K1552" s="237"/>
      <c r="L1552" s="242"/>
      <c r="M1552" s="243"/>
      <c r="N1552" s="244"/>
      <c r="O1552" s="244"/>
      <c r="P1552" s="244"/>
      <c r="Q1552" s="244"/>
      <c r="R1552" s="244"/>
      <c r="S1552" s="244"/>
      <c r="T1552" s="245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46" t="s">
        <v>157</v>
      </c>
      <c r="AU1552" s="246" t="s">
        <v>85</v>
      </c>
      <c r="AV1552" s="14" t="s">
        <v>85</v>
      </c>
      <c r="AW1552" s="14" t="s">
        <v>37</v>
      </c>
      <c r="AX1552" s="14" t="s">
        <v>75</v>
      </c>
      <c r="AY1552" s="246" t="s">
        <v>146</v>
      </c>
    </row>
    <row r="1553" s="16" customFormat="1">
      <c r="A1553" s="16"/>
      <c r="B1553" s="258"/>
      <c r="C1553" s="259"/>
      <c r="D1553" s="227" t="s">
        <v>157</v>
      </c>
      <c r="E1553" s="260" t="s">
        <v>19</v>
      </c>
      <c r="F1553" s="261" t="s">
        <v>167</v>
      </c>
      <c r="G1553" s="259"/>
      <c r="H1553" s="262">
        <v>0.71999999999999997</v>
      </c>
      <c r="I1553" s="263"/>
      <c r="J1553" s="259"/>
      <c r="K1553" s="259"/>
      <c r="L1553" s="264"/>
      <c r="M1553" s="265"/>
      <c r="N1553" s="266"/>
      <c r="O1553" s="266"/>
      <c r="P1553" s="266"/>
      <c r="Q1553" s="266"/>
      <c r="R1553" s="266"/>
      <c r="S1553" s="266"/>
      <c r="T1553" s="267"/>
      <c r="U1553" s="16"/>
      <c r="V1553" s="16"/>
      <c r="W1553" s="16"/>
      <c r="X1553" s="16"/>
      <c r="Y1553" s="16"/>
      <c r="Z1553" s="16"/>
      <c r="AA1553" s="16"/>
      <c r="AB1553" s="16"/>
      <c r="AC1553" s="16"/>
      <c r="AD1553" s="16"/>
      <c r="AE1553" s="16"/>
      <c r="AT1553" s="268" t="s">
        <v>157</v>
      </c>
      <c r="AU1553" s="268" t="s">
        <v>85</v>
      </c>
      <c r="AV1553" s="16" t="s">
        <v>153</v>
      </c>
      <c r="AW1553" s="16" t="s">
        <v>37</v>
      </c>
      <c r="AX1553" s="16" t="s">
        <v>83</v>
      </c>
      <c r="AY1553" s="268" t="s">
        <v>146</v>
      </c>
    </row>
    <row r="1554" s="2" customFormat="1" ht="24.15" customHeight="1">
      <c r="A1554" s="41"/>
      <c r="B1554" s="42"/>
      <c r="C1554" s="207" t="s">
        <v>1870</v>
      </c>
      <c r="D1554" s="207" t="s">
        <v>148</v>
      </c>
      <c r="E1554" s="208" t="s">
        <v>1871</v>
      </c>
      <c r="F1554" s="209" t="s">
        <v>1872</v>
      </c>
      <c r="G1554" s="210" t="s">
        <v>256</v>
      </c>
      <c r="H1554" s="211">
        <v>2</v>
      </c>
      <c r="I1554" s="212"/>
      <c r="J1554" s="213">
        <f>ROUND(I1554*H1554,2)</f>
        <v>0</v>
      </c>
      <c r="K1554" s="209" t="s">
        <v>152</v>
      </c>
      <c r="L1554" s="47"/>
      <c r="M1554" s="214" t="s">
        <v>19</v>
      </c>
      <c r="N1554" s="215" t="s">
        <v>46</v>
      </c>
      <c r="O1554" s="87"/>
      <c r="P1554" s="216">
        <f>O1554*H1554</f>
        <v>0</v>
      </c>
      <c r="Q1554" s="216">
        <v>0</v>
      </c>
      <c r="R1554" s="216">
        <f>Q1554*H1554</f>
        <v>0</v>
      </c>
      <c r="S1554" s="216">
        <v>0</v>
      </c>
      <c r="T1554" s="217">
        <f>S1554*H1554</f>
        <v>0</v>
      </c>
      <c r="U1554" s="41"/>
      <c r="V1554" s="41"/>
      <c r="W1554" s="41"/>
      <c r="X1554" s="41"/>
      <c r="Y1554" s="41"/>
      <c r="Z1554" s="41"/>
      <c r="AA1554" s="41"/>
      <c r="AB1554" s="41"/>
      <c r="AC1554" s="41"/>
      <c r="AD1554" s="41"/>
      <c r="AE1554" s="41"/>
      <c r="AR1554" s="218" t="s">
        <v>266</v>
      </c>
      <c r="AT1554" s="218" t="s">
        <v>148</v>
      </c>
      <c r="AU1554" s="218" t="s">
        <v>85</v>
      </c>
      <c r="AY1554" s="20" t="s">
        <v>146</v>
      </c>
      <c r="BE1554" s="219">
        <f>IF(N1554="základní",J1554,0)</f>
        <v>0</v>
      </c>
      <c r="BF1554" s="219">
        <f>IF(N1554="snížená",J1554,0)</f>
        <v>0</v>
      </c>
      <c r="BG1554" s="219">
        <f>IF(N1554="zákl. přenesená",J1554,0)</f>
        <v>0</v>
      </c>
      <c r="BH1554" s="219">
        <f>IF(N1554="sníž. přenesená",J1554,0)</f>
        <v>0</v>
      </c>
      <c r="BI1554" s="219">
        <f>IF(N1554="nulová",J1554,0)</f>
        <v>0</v>
      </c>
      <c r="BJ1554" s="20" t="s">
        <v>83</v>
      </c>
      <c r="BK1554" s="219">
        <f>ROUND(I1554*H1554,2)</f>
        <v>0</v>
      </c>
      <c r="BL1554" s="20" t="s">
        <v>266</v>
      </c>
      <c r="BM1554" s="218" t="s">
        <v>1873</v>
      </c>
    </row>
    <row r="1555" s="2" customFormat="1">
      <c r="A1555" s="41"/>
      <c r="B1555" s="42"/>
      <c r="C1555" s="43"/>
      <c r="D1555" s="220" t="s">
        <v>155</v>
      </c>
      <c r="E1555" s="43"/>
      <c r="F1555" s="221" t="s">
        <v>1874</v>
      </c>
      <c r="G1555" s="43"/>
      <c r="H1555" s="43"/>
      <c r="I1555" s="222"/>
      <c r="J1555" s="43"/>
      <c r="K1555" s="43"/>
      <c r="L1555" s="47"/>
      <c r="M1555" s="223"/>
      <c r="N1555" s="224"/>
      <c r="O1555" s="87"/>
      <c r="P1555" s="87"/>
      <c r="Q1555" s="87"/>
      <c r="R1555" s="87"/>
      <c r="S1555" s="87"/>
      <c r="T1555" s="88"/>
      <c r="U1555" s="41"/>
      <c r="V1555" s="41"/>
      <c r="W1555" s="41"/>
      <c r="X1555" s="41"/>
      <c r="Y1555" s="41"/>
      <c r="Z1555" s="41"/>
      <c r="AA1555" s="41"/>
      <c r="AB1555" s="41"/>
      <c r="AC1555" s="41"/>
      <c r="AD1555" s="41"/>
      <c r="AE1555" s="41"/>
      <c r="AT1555" s="20" t="s">
        <v>155</v>
      </c>
      <c r="AU1555" s="20" t="s">
        <v>85</v>
      </c>
    </row>
    <row r="1556" s="13" customFormat="1">
      <c r="A1556" s="13"/>
      <c r="B1556" s="225"/>
      <c r="C1556" s="226"/>
      <c r="D1556" s="227" t="s">
        <v>157</v>
      </c>
      <c r="E1556" s="228" t="s">
        <v>19</v>
      </c>
      <c r="F1556" s="229" t="s">
        <v>418</v>
      </c>
      <c r="G1556" s="226"/>
      <c r="H1556" s="228" t="s">
        <v>19</v>
      </c>
      <c r="I1556" s="230"/>
      <c r="J1556" s="226"/>
      <c r="K1556" s="226"/>
      <c r="L1556" s="231"/>
      <c r="M1556" s="232"/>
      <c r="N1556" s="233"/>
      <c r="O1556" s="233"/>
      <c r="P1556" s="233"/>
      <c r="Q1556" s="233"/>
      <c r="R1556" s="233"/>
      <c r="S1556" s="233"/>
      <c r="T1556" s="234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5" t="s">
        <v>157</v>
      </c>
      <c r="AU1556" s="235" t="s">
        <v>85</v>
      </c>
      <c r="AV1556" s="13" t="s">
        <v>83</v>
      </c>
      <c r="AW1556" s="13" t="s">
        <v>37</v>
      </c>
      <c r="AX1556" s="13" t="s">
        <v>75</v>
      </c>
      <c r="AY1556" s="235" t="s">
        <v>146</v>
      </c>
    </row>
    <row r="1557" s="14" customFormat="1">
      <c r="A1557" s="14"/>
      <c r="B1557" s="236"/>
      <c r="C1557" s="237"/>
      <c r="D1557" s="227" t="s">
        <v>157</v>
      </c>
      <c r="E1557" s="238" t="s">
        <v>19</v>
      </c>
      <c r="F1557" s="239" t="s">
        <v>83</v>
      </c>
      <c r="G1557" s="237"/>
      <c r="H1557" s="240">
        <v>1</v>
      </c>
      <c r="I1557" s="241"/>
      <c r="J1557" s="237"/>
      <c r="K1557" s="237"/>
      <c r="L1557" s="242"/>
      <c r="M1557" s="243"/>
      <c r="N1557" s="244"/>
      <c r="O1557" s="244"/>
      <c r="P1557" s="244"/>
      <c r="Q1557" s="244"/>
      <c r="R1557" s="244"/>
      <c r="S1557" s="244"/>
      <c r="T1557" s="245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46" t="s">
        <v>157</v>
      </c>
      <c r="AU1557" s="246" t="s">
        <v>85</v>
      </c>
      <c r="AV1557" s="14" t="s">
        <v>85</v>
      </c>
      <c r="AW1557" s="14" t="s">
        <v>37</v>
      </c>
      <c r="AX1557" s="14" t="s">
        <v>75</v>
      </c>
      <c r="AY1557" s="246" t="s">
        <v>146</v>
      </c>
    </row>
    <row r="1558" s="13" customFormat="1">
      <c r="A1558" s="13"/>
      <c r="B1558" s="225"/>
      <c r="C1558" s="226"/>
      <c r="D1558" s="227" t="s">
        <v>157</v>
      </c>
      <c r="E1558" s="228" t="s">
        <v>19</v>
      </c>
      <c r="F1558" s="229" t="s">
        <v>1875</v>
      </c>
      <c r="G1558" s="226"/>
      <c r="H1558" s="228" t="s">
        <v>19</v>
      </c>
      <c r="I1558" s="230"/>
      <c r="J1558" s="226"/>
      <c r="K1558" s="226"/>
      <c r="L1558" s="231"/>
      <c r="M1558" s="232"/>
      <c r="N1558" s="233"/>
      <c r="O1558" s="233"/>
      <c r="P1558" s="233"/>
      <c r="Q1558" s="233"/>
      <c r="R1558" s="233"/>
      <c r="S1558" s="233"/>
      <c r="T1558" s="234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5" t="s">
        <v>157</v>
      </c>
      <c r="AU1558" s="235" t="s">
        <v>85</v>
      </c>
      <c r="AV1558" s="13" t="s">
        <v>83</v>
      </c>
      <c r="AW1558" s="13" t="s">
        <v>37</v>
      </c>
      <c r="AX1558" s="13" t="s">
        <v>75</v>
      </c>
      <c r="AY1558" s="235" t="s">
        <v>146</v>
      </c>
    </row>
    <row r="1559" s="14" customFormat="1">
      <c r="A1559" s="14"/>
      <c r="B1559" s="236"/>
      <c r="C1559" s="237"/>
      <c r="D1559" s="227" t="s">
        <v>157</v>
      </c>
      <c r="E1559" s="238" t="s">
        <v>19</v>
      </c>
      <c r="F1559" s="239" t="s">
        <v>83</v>
      </c>
      <c r="G1559" s="237"/>
      <c r="H1559" s="240">
        <v>1</v>
      </c>
      <c r="I1559" s="241"/>
      <c r="J1559" s="237"/>
      <c r="K1559" s="237"/>
      <c r="L1559" s="242"/>
      <c r="M1559" s="243"/>
      <c r="N1559" s="244"/>
      <c r="O1559" s="244"/>
      <c r="P1559" s="244"/>
      <c r="Q1559" s="244"/>
      <c r="R1559" s="244"/>
      <c r="S1559" s="244"/>
      <c r="T1559" s="245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46" t="s">
        <v>157</v>
      </c>
      <c r="AU1559" s="246" t="s">
        <v>85</v>
      </c>
      <c r="AV1559" s="14" t="s">
        <v>85</v>
      </c>
      <c r="AW1559" s="14" t="s">
        <v>37</v>
      </c>
      <c r="AX1559" s="14" t="s">
        <v>75</v>
      </c>
      <c r="AY1559" s="246" t="s">
        <v>146</v>
      </c>
    </row>
    <row r="1560" s="16" customFormat="1">
      <c r="A1560" s="16"/>
      <c r="B1560" s="258"/>
      <c r="C1560" s="259"/>
      <c r="D1560" s="227" t="s">
        <v>157</v>
      </c>
      <c r="E1560" s="260" t="s">
        <v>19</v>
      </c>
      <c r="F1560" s="261" t="s">
        <v>167</v>
      </c>
      <c r="G1560" s="259"/>
      <c r="H1560" s="262">
        <v>2</v>
      </c>
      <c r="I1560" s="263"/>
      <c r="J1560" s="259"/>
      <c r="K1560" s="259"/>
      <c r="L1560" s="264"/>
      <c r="M1560" s="265"/>
      <c r="N1560" s="266"/>
      <c r="O1560" s="266"/>
      <c r="P1560" s="266"/>
      <c r="Q1560" s="266"/>
      <c r="R1560" s="266"/>
      <c r="S1560" s="266"/>
      <c r="T1560" s="267"/>
      <c r="U1560" s="16"/>
      <c r="V1560" s="16"/>
      <c r="W1560" s="16"/>
      <c r="X1560" s="16"/>
      <c r="Y1560" s="16"/>
      <c r="Z1560" s="16"/>
      <c r="AA1560" s="16"/>
      <c r="AB1560" s="16"/>
      <c r="AC1560" s="16"/>
      <c r="AD1560" s="16"/>
      <c r="AE1560" s="16"/>
      <c r="AT1560" s="268" t="s">
        <v>157</v>
      </c>
      <c r="AU1560" s="268" t="s">
        <v>85</v>
      </c>
      <c r="AV1560" s="16" t="s">
        <v>153</v>
      </c>
      <c r="AW1560" s="16" t="s">
        <v>37</v>
      </c>
      <c r="AX1560" s="16" t="s">
        <v>83</v>
      </c>
      <c r="AY1560" s="268" t="s">
        <v>146</v>
      </c>
    </row>
    <row r="1561" s="2" customFormat="1" ht="24.15" customHeight="1">
      <c r="A1561" s="41"/>
      <c r="B1561" s="42"/>
      <c r="C1561" s="269" t="s">
        <v>1876</v>
      </c>
      <c r="D1561" s="269" t="s">
        <v>224</v>
      </c>
      <c r="E1561" s="270" t="s">
        <v>1877</v>
      </c>
      <c r="F1561" s="271" t="s">
        <v>1878</v>
      </c>
      <c r="G1561" s="272" t="s">
        <v>256</v>
      </c>
      <c r="H1561" s="273">
        <v>2</v>
      </c>
      <c r="I1561" s="274"/>
      <c r="J1561" s="275">
        <f>ROUND(I1561*H1561,2)</f>
        <v>0</v>
      </c>
      <c r="K1561" s="271" t="s">
        <v>152</v>
      </c>
      <c r="L1561" s="276"/>
      <c r="M1561" s="277" t="s">
        <v>19</v>
      </c>
      <c r="N1561" s="278" t="s">
        <v>46</v>
      </c>
      <c r="O1561" s="87"/>
      <c r="P1561" s="216">
        <f>O1561*H1561</f>
        <v>0</v>
      </c>
      <c r="Q1561" s="216">
        <v>0.072370000000000004</v>
      </c>
      <c r="R1561" s="216">
        <f>Q1561*H1561</f>
        <v>0.14474000000000001</v>
      </c>
      <c r="S1561" s="216">
        <v>0</v>
      </c>
      <c r="T1561" s="217">
        <f>S1561*H1561</f>
        <v>0</v>
      </c>
      <c r="U1561" s="41"/>
      <c r="V1561" s="41"/>
      <c r="W1561" s="41"/>
      <c r="X1561" s="41"/>
      <c r="Y1561" s="41"/>
      <c r="Z1561" s="41"/>
      <c r="AA1561" s="41"/>
      <c r="AB1561" s="41"/>
      <c r="AC1561" s="41"/>
      <c r="AD1561" s="41"/>
      <c r="AE1561" s="41"/>
      <c r="AR1561" s="218" t="s">
        <v>396</v>
      </c>
      <c r="AT1561" s="218" t="s">
        <v>224</v>
      </c>
      <c r="AU1561" s="218" t="s">
        <v>85</v>
      </c>
      <c r="AY1561" s="20" t="s">
        <v>146</v>
      </c>
      <c r="BE1561" s="219">
        <f>IF(N1561="základní",J1561,0)</f>
        <v>0</v>
      </c>
      <c r="BF1561" s="219">
        <f>IF(N1561="snížená",J1561,0)</f>
        <v>0</v>
      </c>
      <c r="BG1561" s="219">
        <f>IF(N1561="zákl. přenesená",J1561,0)</f>
        <v>0</v>
      </c>
      <c r="BH1561" s="219">
        <f>IF(N1561="sníž. přenesená",J1561,0)</f>
        <v>0</v>
      </c>
      <c r="BI1561" s="219">
        <f>IF(N1561="nulová",J1561,0)</f>
        <v>0</v>
      </c>
      <c r="BJ1561" s="20" t="s">
        <v>83</v>
      </c>
      <c r="BK1561" s="219">
        <f>ROUND(I1561*H1561,2)</f>
        <v>0</v>
      </c>
      <c r="BL1561" s="20" t="s">
        <v>266</v>
      </c>
      <c r="BM1561" s="218" t="s">
        <v>1879</v>
      </c>
    </row>
    <row r="1562" s="13" customFormat="1">
      <c r="A1562" s="13"/>
      <c r="B1562" s="225"/>
      <c r="C1562" s="226"/>
      <c r="D1562" s="227" t="s">
        <v>157</v>
      </c>
      <c r="E1562" s="228" t="s">
        <v>19</v>
      </c>
      <c r="F1562" s="229" t="s">
        <v>1880</v>
      </c>
      <c r="G1562" s="226"/>
      <c r="H1562" s="228" t="s">
        <v>19</v>
      </c>
      <c r="I1562" s="230"/>
      <c r="J1562" s="226"/>
      <c r="K1562" s="226"/>
      <c r="L1562" s="231"/>
      <c r="M1562" s="232"/>
      <c r="N1562" s="233"/>
      <c r="O1562" s="233"/>
      <c r="P1562" s="233"/>
      <c r="Q1562" s="233"/>
      <c r="R1562" s="233"/>
      <c r="S1562" s="233"/>
      <c r="T1562" s="234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5" t="s">
        <v>157</v>
      </c>
      <c r="AU1562" s="235" t="s">
        <v>85</v>
      </c>
      <c r="AV1562" s="13" t="s">
        <v>83</v>
      </c>
      <c r="AW1562" s="13" t="s">
        <v>37</v>
      </c>
      <c r="AX1562" s="13" t="s">
        <v>75</v>
      </c>
      <c r="AY1562" s="235" t="s">
        <v>146</v>
      </c>
    </row>
    <row r="1563" s="14" customFormat="1">
      <c r="A1563" s="14"/>
      <c r="B1563" s="236"/>
      <c r="C1563" s="237"/>
      <c r="D1563" s="227" t="s">
        <v>157</v>
      </c>
      <c r="E1563" s="238" t="s">
        <v>19</v>
      </c>
      <c r="F1563" s="239" t="s">
        <v>85</v>
      </c>
      <c r="G1563" s="237"/>
      <c r="H1563" s="240">
        <v>2</v>
      </c>
      <c r="I1563" s="241"/>
      <c r="J1563" s="237"/>
      <c r="K1563" s="237"/>
      <c r="L1563" s="242"/>
      <c r="M1563" s="243"/>
      <c r="N1563" s="244"/>
      <c r="O1563" s="244"/>
      <c r="P1563" s="244"/>
      <c r="Q1563" s="244"/>
      <c r="R1563" s="244"/>
      <c r="S1563" s="244"/>
      <c r="T1563" s="245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46" t="s">
        <v>157</v>
      </c>
      <c r="AU1563" s="246" t="s">
        <v>85</v>
      </c>
      <c r="AV1563" s="14" t="s">
        <v>85</v>
      </c>
      <c r="AW1563" s="14" t="s">
        <v>37</v>
      </c>
      <c r="AX1563" s="14" t="s">
        <v>75</v>
      </c>
      <c r="AY1563" s="246" t="s">
        <v>146</v>
      </c>
    </row>
    <row r="1564" s="16" customFormat="1">
      <c r="A1564" s="16"/>
      <c r="B1564" s="258"/>
      <c r="C1564" s="259"/>
      <c r="D1564" s="227" t="s">
        <v>157</v>
      </c>
      <c r="E1564" s="260" t="s">
        <v>19</v>
      </c>
      <c r="F1564" s="261" t="s">
        <v>167</v>
      </c>
      <c r="G1564" s="259"/>
      <c r="H1564" s="262">
        <v>2</v>
      </c>
      <c r="I1564" s="263"/>
      <c r="J1564" s="259"/>
      <c r="K1564" s="259"/>
      <c r="L1564" s="264"/>
      <c r="M1564" s="265"/>
      <c r="N1564" s="266"/>
      <c r="O1564" s="266"/>
      <c r="P1564" s="266"/>
      <c r="Q1564" s="266"/>
      <c r="R1564" s="266"/>
      <c r="S1564" s="266"/>
      <c r="T1564" s="267"/>
      <c r="U1564" s="16"/>
      <c r="V1564" s="16"/>
      <c r="W1564" s="16"/>
      <c r="X1564" s="16"/>
      <c r="Y1564" s="16"/>
      <c r="Z1564" s="16"/>
      <c r="AA1564" s="16"/>
      <c r="AB1564" s="16"/>
      <c r="AC1564" s="16"/>
      <c r="AD1564" s="16"/>
      <c r="AE1564" s="16"/>
      <c r="AT1564" s="268" t="s">
        <v>157</v>
      </c>
      <c r="AU1564" s="268" t="s">
        <v>85</v>
      </c>
      <c r="AV1564" s="16" t="s">
        <v>153</v>
      </c>
      <c r="AW1564" s="16" t="s">
        <v>37</v>
      </c>
      <c r="AX1564" s="16" t="s">
        <v>83</v>
      </c>
      <c r="AY1564" s="268" t="s">
        <v>146</v>
      </c>
    </row>
    <row r="1565" s="2" customFormat="1" ht="24.15" customHeight="1">
      <c r="A1565" s="41"/>
      <c r="B1565" s="42"/>
      <c r="C1565" s="207" t="s">
        <v>1881</v>
      </c>
      <c r="D1565" s="207" t="s">
        <v>148</v>
      </c>
      <c r="E1565" s="208" t="s">
        <v>1882</v>
      </c>
      <c r="F1565" s="209" t="s">
        <v>1883</v>
      </c>
      <c r="G1565" s="210" t="s">
        <v>256</v>
      </c>
      <c r="H1565" s="211">
        <v>7</v>
      </c>
      <c r="I1565" s="212"/>
      <c r="J1565" s="213">
        <f>ROUND(I1565*H1565,2)</f>
        <v>0</v>
      </c>
      <c r="K1565" s="209" t="s">
        <v>152</v>
      </c>
      <c r="L1565" s="47"/>
      <c r="M1565" s="214" t="s">
        <v>19</v>
      </c>
      <c r="N1565" s="215" t="s">
        <v>46</v>
      </c>
      <c r="O1565" s="87"/>
      <c r="P1565" s="216">
        <f>O1565*H1565</f>
        <v>0</v>
      </c>
      <c r="Q1565" s="216">
        <v>0</v>
      </c>
      <c r="R1565" s="216">
        <f>Q1565*H1565</f>
        <v>0</v>
      </c>
      <c r="S1565" s="216">
        <v>0</v>
      </c>
      <c r="T1565" s="217">
        <f>S1565*H1565</f>
        <v>0</v>
      </c>
      <c r="U1565" s="41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R1565" s="218" t="s">
        <v>266</v>
      </c>
      <c r="AT1565" s="218" t="s">
        <v>148</v>
      </c>
      <c r="AU1565" s="218" t="s">
        <v>85</v>
      </c>
      <c r="AY1565" s="20" t="s">
        <v>146</v>
      </c>
      <c r="BE1565" s="219">
        <f>IF(N1565="základní",J1565,0)</f>
        <v>0</v>
      </c>
      <c r="BF1565" s="219">
        <f>IF(N1565="snížená",J1565,0)</f>
        <v>0</v>
      </c>
      <c r="BG1565" s="219">
        <f>IF(N1565="zákl. přenesená",J1565,0)</f>
        <v>0</v>
      </c>
      <c r="BH1565" s="219">
        <f>IF(N1565="sníž. přenesená",J1565,0)</f>
        <v>0</v>
      </c>
      <c r="BI1565" s="219">
        <f>IF(N1565="nulová",J1565,0)</f>
        <v>0</v>
      </c>
      <c r="BJ1565" s="20" t="s">
        <v>83</v>
      </c>
      <c r="BK1565" s="219">
        <f>ROUND(I1565*H1565,2)</f>
        <v>0</v>
      </c>
      <c r="BL1565" s="20" t="s">
        <v>266</v>
      </c>
      <c r="BM1565" s="218" t="s">
        <v>1884</v>
      </c>
    </row>
    <row r="1566" s="2" customFormat="1">
      <c r="A1566" s="41"/>
      <c r="B1566" s="42"/>
      <c r="C1566" s="43"/>
      <c r="D1566" s="220" t="s">
        <v>155</v>
      </c>
      <c r="E1566" s="43"/>
      <c r="F1566" s="221" t="s">
        <v>1885</v>
      </c>
      <c r="G1566" s="43"/>
      <c r="H1566" s="43"/>
      <c r="I1566" s="222"/>
      <c r="J1566" s="43"/>
      <c r="K1566" s="43"/>
      <c r="L1566" s="47"/>
      <c r="M1566" s="223"/>
      <c r="N1566" s="224"/>
      <c r="O1566" s="87"/>
      <c r="P1566" s="87"/>
      <c r="Q1566" s="87"/>
      <c r="R1566" s="87"/>
      <c r="S1566" s="87"/>
      <c r="T1566" s="88"/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T1566" s="20" t="s">
        <v>155</v>
      </c>
      <c r="AU1566" s="20" t="s">
        <v>85</v>
      </c>
    </row>
    <row r="1567" s="13" customFormat="1">
      <c r="A1567" s="13"/>
      <c r="B1567" s="225"/>
      <c r="C1567" s="226"/>
      <c r="D1567" s="227" t="s">
        <v>157</v>
      </c>
      <c r="E1567" s="228" t="s">
        <v>19</v>
      </c>
      <c r="F1567" s="229" t="s">
        <v>1886</v>
      </c>
      <c r="G1567" s="226"/>
      <c r="H1567" s="228" t="s">
        <v>19</v>
      </c>
      <c r="I1567" s="230"/>
      <c r="J1567" s="226"/>
      <c r="K1567" s="226"/>
      <c r="L1567" s="231"/>
      <c r="M1567" s="232"/>
      <c r="N1567" s="233"/>
      <c r="O1567" s="233"/>
      <c r="P1567" s="233"/>
      <c r="Q1567" s="233"/>
      <c r="R1567" s="233"/>
      <c r="S1567" s="233"/>
      <c r="T1567" s="234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5" t="s">
        <v>157</v>
      </c>
      <c r="AU1567" s="235" t="s">
        <v>85</v>
      </c>
      <c r="AV1567" s="13" t="s">
        <v>83</v>
      </c>
      <c r="AW1567" s="13" t="s">
        <v>37</v>
      </c>
      <c r="AX1567" s="13" t="s">
        <v>75</v>
      </c>
      <c r="AY1567" s="235" t="s">
        <v>146</v>
      </c>
    </row>
    <row r="1568" s="14" customFormat="1">
      <c r="A1568" s="14"/>
      <c r="B1568" s="236"/>
      <c r="C1568" s="237"/>
      <c r="D1568" s="227" t="s">
        <v>157</v>
      </c>
      <c r="E1568" s="238" t="s">
        <v>19</v>
      </c>
      <c r="F1568" s="239" t="s">
        <v>83</v>
      </c>
      <c r="G1568" s="237"/>
      <c r="H1568" s="240">
        <v>1</v>
      </c>
      <c r="I1568" s="241"/>
      <c r="J1568" s="237"/>
      <c r="K1568" s="237"/>
      <c r="L1568" s="242"/>
      <c r="M1568" s="243"/>
      <c r="N1568" s="244"/>
      <c r="O1568" s="244"/>
      <c r="P1568" s="244"/>
      <c r="Q1568" s="244"/>
      <c r="R1568" s="244"/>
      <c r="S1568" s="244"/>
      <c r="T1568" s="245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46" t="s">
        <v>157</v>
      </c>
      <c r="AU1568" s="246" t="s">
        <v>85</v>
      </c>
      <c r="AV1568" s="14" t="s">
        <v>85</v>
      </c>
      <c r="AW1568" s="14" t="s">
        <v>37</v>
      </c>
      <c r="AX1568" s="14" t="s">
        <v>75</v>
      </c>
      <c r="AY1568" s="246" t="s">
        <v>146</v>
      </c>
    </row>
    <row r="1569" s="13" customFormat="1">
      <c r="A1569" s="13"/>
      <c r="B1569" s="225"/>
      <c r="C1569" s="226"/>
      <c r="D1569" s="227" t="s">
        <v>157</v>
      </c>
      <c r="E1569" s="228" t="s">
        <v>19</v>
      </c>
      <c r="F1569" s="229" t="s">
        <v>1887</v>
      </c>
      <c r="G1569" s="226"/>
      <c r="H1569" s="228" t="s">
        <v>19</v>
      </c>
      <c r="I1569" s="230"/>
      <c r="J1569" s="226"/>
      <c r="K1569" s="226"/>
      <c r="L1569" s="231"/>
      <c r="M1569" s="232"/>
      <c r="N1569" s="233"/>
      <c r="O1569" s="233"/>
      <c r="P1569" s="233"/>
      <c r="Q1569" s="233"/>
      <c r="R1569" s="233"/>
      <c r="S1569" s="233"/>
      <c r="T1569" s="234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5" t="s">
        <v>157</v>
      </c>
      <c r="AU1569" s="235" t="s">
        <v>85</v>
      </c>
      <c r="AV1569" s="13" t="s">
        <v>83</v>
      </c>
      <c r="AW1569" s="13" t="s">
        <v>37</v>
      </c>
      <c r="AX1569" s="13" t="s">
        <v>75</v>
      </c>
      <c r="AY1569" s="235" t="s">
        <v>146</v>
      </c>
    </row>
    <row r="1570" s="14" customFormat="1">
      <c r="A1570" s="14"/>
      <c r="B1570" s="236"/>
      <c r="C1570" s="237"/>
      <c r="D1570" s="227" t="s">
        <v>157</v>
      </c>
      <c r="E1570" s="238" t="s">
        <v>19</v>
      </c>
      <c r="F1570" s="239" t="s">
        <v>1243</v>
      </c>
      <c r="G1570" s="237"/>
      <c r="H1570" s="240">
        <v>2</v>
      </c>
      <c r="I1570" s="241"/>
      <c r="J1570" s="237"/>
      <c r="K1570" s="237"/>
      <c r="L1570" s="242"/>
      <c r="M1570" s="243"/>
      <c r="N1570" s="244"/>
      <c r="O1570" s="244"/>
      <c r="P1570" s="244"/>
      <c r="Q1570" s="244"/>
      <c r="R1570" s="244"/>
      <c r="S1570" s="244"/>
      <c r="T1570" s="245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46" t="s">
        <v>157</v>
      </c>
      <c r="AU1570" s="246" t="s">
        <v>85</v>
      </c>
      <c r="AV1570" s="14" t="s">
        <v>85</v>
      </c>
      <c r="AW1570" s="14" t="s">
        <v>37</v>
      </c>
      <c r="AX1570" s="14" t="s">
        <v>75</v>
      </c>
      <c r="AY1570" s="246" t="s">
        <v>146</v>
      </c>
    </row>
    <row r="1571" s="13" customFormat="1">
      <c r="A1571" s="13"/>
      <c r="B1571" s="225"/>
      <c r="C1571" s="226"/>
      <c r="D1571" s="227" t="s">
        <v>157</v>
      </c>
      <c r="E1571" s="228" t="s">
        <v>19</v>
      </c>
      <c r="F1571" s="229" t="s">
        <v>502</v>
      </c>
      <c r="G1571" s="226"/>
      <c r="H1571" s="228" t="s">
        <v>19</v>
      </c>
      <c r="I1571" s="230"/>
      <c r="J1571" s="226"/>
      <c r="K1571" s="226"/>
      <c r="L1571" s="231"/>
      <c r="M1571" s="232"/>
      <c r="N1571" s="233"/>
      <c r="O1571" s="233"/>
      <c r="P1571" s="233"/>
      <c r="Q1571" s="233"/>
      <c r="R1571" s="233"/>
      <c r="S1571" s="233"/>
      <c r="T1571" s="234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5" t="s">
        <v>157</v>
      </c>
      <c r="AU1571" s="235" t="s">
        <v>85</v>
      </c>
      <c r="AV1571" s="13" t="s">
        <v>83</v>
      </c>
      <c r="AW1571" s="13" t="s">
        <v>37</v>
      </c>
      <c r="AX1571" s="13" t="s">
        <v>75</v>
      </c>
      <c r="AY1571" s="235" t="s">
        <v>146</v>
      </c>
    </row>
    <row r="1572" s="14" customFormat="1">
      <c r="A1572" s="14"/>
      <c r="B1572" s="236"/>
      <c r="C1572" s="237"/>
      <c r="D1572" s="227" t="s">
        <v>157</v>
      </c>
      <c r="E1572" s="238" t="s">
        <v>19</v>
      </c>
      <c r="F1572" s="239" t="s">
        <v>83</v>
      </c>
      <c r="G1572" s="237"/>
      <c r="H1572" s="240">
        <v>1</v>
      </c>
      <c r="I1572" s="241"/>
      <c r="J1572" s="237"/>
      <c r="K1572" s="237"/>
      <c r="L1572" s="242"/>
      <c r="M1572" s="243"/>
      <c r="N1572" s="244"/>
      <c r="O1572" s="244"/>
      <c r="P1572" s="244"/>
      <c r="Q1572" s="244"/>
      <c r="R1572" s="244"/>
      <c r="S1572" s="244"/>
      <c r="T1572" s="245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46" t="s">
        <v>157</v>
      </c>
      <c r="AU1572" s="246" t="s">
        <v>85</v>
      </c>
      <c r="AV1572" s="14" t="s">
        <v>85</v>
      </c>
      <c r="AW1572" s="14" t="s">
        <v>37</v>
      </c>
      <c r="AX1572" s="14" t="s">
        <v>75</v>
      </c>
      <c r="AY1572" s="246" t="s">
        <v>146</v>
      </c>
    </row>
    <row r="1573" s="13" customFormat="1">
      <c r="A1573" s="13"/>
      <c r="B1573" s="225"/>
      <c r="C1573" s="226"/>
      <c r="D1573" s="227" t="s">
        <v>157</v>
      </c>
      <c r="E1573" s="228" t="s">
        <v>19</v>
      </c>
      <c r="F1573" s="229" t="s">
        <v>1888</v>
      </c>
      <c r="G1573" s="226"/>
      <c r="H1573" s="228" t="s">
        <v>19</v>
      </c>
      <c r="I1573" s="230"/>
      <c r="J1573" s="226"/>
      <c r="K1573" s="226"/>
      <c r="L1573" s="231"/>
      <c r="M1573" s="232"/>
      <c r="N1573" s="233"/>
      <c r="O1573" s="233"/>
      <c r="P1573" s="233"/>
      <c r="Q1573" s="233"/>
      <c r="R1573" s="233"/>
      <c r="S1573" s="233"/>
      <c r="T1573" s="234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5" t="s">
        <v>157</v>
      </c>
      <c r="AU1573" s="235" t="s">
        <v>85</v>
      </c>
      <c r="AV1573" s="13" t="s">
        <v>83</v>
      </c>
      <c r="AW1573" s="13" t="s">
        <v>37</v>
      </c>
      <c r="AX1573" s="13" t="s">
        <v>75</v>
      </c>
      <c r="AY1573" s="235" t="s">
        <v>146</v>
      </c>
    </row>
    <row r="1574" s="14" customFormat="1">
      <c r="A1574" s="14"/>
      <c r="B1574" s="236"/>
      <c r="C1574" s="237"/>
      <c r="D1574" s="227" t="s">
        <v>157</v>
      </c>
      <c r="E1574" s="238" t="s">
        <v>19</v>
      </c>
      <c r="F1574" s="239" t="s">
        <v>83</v>
      </c>
      <c r="G1574" s="237"/>
      <c r="H1574" s="240">
        <v>1</v>
      </c>
      <c r="I1574" s="241"/>
      <c r="J1574" s="237"/>
      <c r="K1574" s="237"/>
      <c r="L1574" s="242"/>
      <c r="M1574" s="243"/>
      <c r="N1574" s="244"/>
      <c r="O1574" s="244"/>
      <c r="P1574" s="244"/>
      <c r="Q1574" s="244"/>
      <c r="R1574" s="244"/>
      <c r="S1574" s="244"/>
      <c r="T1574" s="245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46" t="s">
        <v>157</v>
      </c>
      <c r="AU1574" s="246" t="s">
        <v>85</v>
      </c>
      <c r="AV1574" s="14" t="s">
        <v>85</v>
      </c>
      <c r="AW1574" s="14" t="s">
        <v>37</v>
      </c>
      <c r="AX1574" s="14" t="s">
        <v>75</v>
      </c>
      <c r="AY1574" s="246" t="s">
        <v>146</v>
      </c>
    </row>
    <row r="1575" s="13" customFormat="1">
      <c r="A1575" s="13"/>
      <c r="B1575" s="225"/>
      <c r="C1575" s="226"/>
      <c r="D1575" s="227" t="s">
        <v>157</v>
      </c>
      <c r="E1575" s="228" t="s">
        <v>19</v>
      </c>
      <c r="F1575" s="229" t="s">
        <v>1889</v>
      </c>
      <c r="G1575" s="226"/>
      <c r="H1575" s="228" t="s">
        <v>19</v>
      </c>
      <c r="I1575" s="230"/>
      <c r="J1575" s="226"/>
      <c r="K1575" s="226"/>
      <c r="L1575" s="231"/>
      <c r="M1575" s="232"/>
      <c r="N1575" s="233"/>
      <c r="O1575" s="233"/>
      <c r="P1575" s="233"/>
      <c r="Q1575" s="233"/>
      <c r="R1575" s="233"/>
      <c r="S1575" s="233"/>
      <c r="T1575" s="234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5" t="s">
        <v>157</v>
      </c>
      <c r="AU1575" s="235" t="s">
        <v>85</v>
      </c>
      <c r="AV1575" s="13" t="s">
        <v>83</v>
      </c>
      <c r="AW1575" s="13" t="s">
        <v>37</v>
      </c>
      <c r="AX1575" s="13" t="s">
        <v>75</v>
      </c>
      <c r="AY1575" s="235" t="s">
        <v>146</v>
      </c>
    </row>
    <row r="1576" s="14" customFormat="1">
      <c r="A1576" s="14"/>
      <c r="B1576" s="236"/>
      <c r="C1576" s="237"/>
      <c r="D1576" s="227" t="s">
        <v>157</v>
      </c>
      <c r="E1576" s="238" t="s">
        <v>19</v>
      </c>
      <c r="F1576" s="239" t="s">
        <v>83</v>
      </c>
      <c r="G1576" s="237"/>
      <c r="H1576" s="240">
        <v>1</v>
      </c>
      <c r="I1576" s="241"/>
      <c r="J1576" s="237"/>
      <c r="K1576" s="237"/>
      <c r="L1576" s="242"/>
      <c r="M1576" s="243"/>
      <c r="N1576" s="244"/>
      <c r="O1576" s="244"/>
      <c r="P1576" s="244"/>
      <c r="Q1576" s="244"/>
      <c r="R1576" s="244"/>
      <c r="S1576" s="244"/>
      <c r="T1576" s="245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46" t="s">
        <v>157</v>
      </c>
      <c r="AU1576" s="246" t="s">
        <v>85</v>
      </c>
      <c r="AV1576" s="14" t="s">
        <v>85</v>
      </c>
      <c r="AW1576" s="14" t="s">
        <v>37</v>
      </c>
      <c r="AX1576" s="14" t="s">
        <v>75</v>
      </c>
      <c r="AY1576" s="246" t="s">
        <v>146</v>
      </c>
    </row>
    <row r="1577" s="13" customFormat="1">
      <c r="A1577" s="13"/>
      <c r="B1577" s="225"/>
      <c r="C1577" s="226"/>
      <c r="D1577" s="227" t="s">
        <v>157</v>
      </c>
      <c r="E1577" s="228" t="s">
        <v>19</v>
      </c>
      <c r="F1577" s="229" t="s">
        <v>1875</v>
      </c>
      <c r="G1577" s="226"/>
      <c r="H1577" s="228" t="s">
        <v>19</v>
      </c>
      <c r="I1577" s="230"/>
      <c r="J1577" s="226"/>
      <c r="K1577" s="226"/>
      <c r="L1577" s="231"/>
      <c r="M1577" s="232"/>
      <c r="N1577" s="233"/>
      <c r="O1577" s="233"/>
      <c r="P1577" s="233"/>
      <c r="Q1577" s="233"/>
      <c r="R1577" s="233"/>
      <c r="S1577" s="233"/>
      <c r="T1577" s="234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5" t="s">
        <v>157</v>
      </c>
      <c r="AU1577" s="235" t="s">
        <v>85</v>
      </c>
      <c r="AV1577" s="13" t="s">
        <v>83</v>
      </c>
      <c r="AW1577" s="13" t="s">
        <v>37</v>
      </c>
      <c r="AX1577" s="13" t="s">
        <v>75</v>
      </c>
      <c r="AY1577" s="235" t="s">
        <v>146</v>
      </c>
    </row>
    <row r="1578" s="14" customFormat="1">
      <c r="A1578" s="14"/>
      <c r="B1578" s="236"/>
      <c r="C1578" s="237"/>
      <c r="D1578" s="227" t="s">
        <v>157</v>
      </c>
      <c r="E1578" s="238" t="s">
        <v>19</v>
      </c>
      <c r="F1578" s="239" t="s">
        <v>83</v>
      </c>
      <c r="G1578" s="237"/>
      <c r="H1578" s="240">
        <v>1</v>
      </c>
      <c r="I1578" s="241"/>
      <c r="J1578" s="237"/>
      <c r="K1578" s="237"/>
      <c r="L1578" s="242"/>
      <c r="M1578" s="243"/>
      <c r="N1578" s="244"/>
      <c r="O1578" s="244"/>
      <c r="P1578" s="244"/>
      <c r="Q1578" s="244"/>
      <c r="R1578" s="244"/>
      <c r="S1578" s="244"/>
      <c r="T1578" s="245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46" t="s">
        <v>157</v>
      </c>
      <c r="AU1578" s="246" t="s">
        <v>85</v>
      </c>
      <c r="AV1578" s="14" t="s">
        <v>85</v>
      </c>
      <c r="AW1578" s="14" t="s">
        <v>37</v>
      </c>
      <c r="AX1578" s="14" t="s">
        <v>75</v>
      </c>
      <c r="AY1578" s="246" t="s">
        <v>146</v>
      </c>
    </row>
    <row r="1579" s="16" customFormat="1">
      <c r="A1579" s="16"/>
      <c r="B1579" s="258"/>
      <c r="C1579" s="259"/>
      <c r="D1579" s="227" t="s">
        <v>157</v>
      </c>
      <c r="E1579" s="260" t="s">
        <v>19</v>
      </c>
      <c r="F1579" s="261" t="s">
        <v>167</v>
      </c>
      <c r="G1579" s="259"/>
      <c r="H1579" s="262">
        <v>7</v>
      </c>
      <c r="I1579" s="263"/>
      <c r="J1579" s="259"/>
      <c r="K1579" s="259"/>
      <c r="L1579" s="264"/>
      <c r="M1579" s="265"/>
      <c r="N1579" s="266"/>
      <c r="O1579" s="266"/>
      <c r="P1579" s="266"/>
      <c r="Q1579" s="266"/>
      <c r="R1579" s="266"/>
      <c r="S1579" s="266"/>
      <c r="T1579" s="267"/>
      <c r="U1579" s="16"/>
      <c r="V1579" s="16"/>
      <c r="W1579" s="16"/>
      <c r="X1579" s="16"/>
      <c r="Y1579" s="16"/>
      <c r="Z1579" s="16"/>
      <c r="AA1579" s="16"/>
      <c r="AB1579" s="16"/>
      <c r="AC1579" s="16"/>
      <c r="AD1579" s="16"/>
      <c r="AE1579" s="16"/>
      <c r="AT1579" s="268" t="s">
        <v>157</v>
      </c>
      <c r="AU1579" s="268" t="s">
        <v>85</v>
      </c>
      <c r="AV1579" s="16" t="s">
        <v>153</v>
      </c>
      <c r="AW1579" s="16" t="s">
        <v>37</v>
      </c>
      <c r="AX1579" s="16" t="s">
        <v>83</v>
      </c>
      <c r="AY1579" s="268" t="s">
        <v>146</v>
      </c>
    </row>
    <row r="1580" s="2" customFormat="1" ht="24.15" customHeight="1">
      <c r="A1580" s="41"/>
      <c r="B1580" s="42"/>
      <c r="C1580" s="269" t="s">
        <v>1890</v>
      </c>
      <c r="D1580" s="269" t="s">
        <v>224</v>
      </c>
      <c r="E1580" s="270" t="s">
        <v>1891</v>
      </c>
      <c r="F1580" s="271" t="s">
        <v>1892</v>
      </c>
      <c r="G1580" s="272" t="s">
        <v>256</v>
      </c>
      <c r="H1580" s="273">
        <v>4</v>
      </c>
      <c r="I1580" s="274"/>
      <c r="J1580" s="275">
        <f>ROUND(I1580*H1580,2)</f>
        <v>0</v>
      </c>
      <c r="K1580" s="271" t="s">
        <v>152</v>
      </c>
      <c r="L1580" s="276"/>
      <c r="M1580" s="277" t="s">
        <v>19</v>
      </c>
      <c r="N1580" s="278" t="s">
        <v>46</v>
      </c>
      <c r="O1580" s="87"/>
      <c r="P1580" s="216">
        <f>O1580*H1580</f>
        <v>0</v>
      </c>
      <c r="Q1580" s="216">
        <v>0.098000000000000004</v>
      </c>
      <c r="R1580" s="216">
        <f>Q1580*H1580</f>
        <v>0.39200000000000002</v>
      </c>
      <c r="S1580" s="216">
        <v>0</v>
      </c>
      <c r="T1580" s="217">
        <f>S1580*H1580</f>
        <v>0</v>
      </c>
      <c r="U1580" s="41"/>
      <c r="V1580" s="41"/>
      <c r="W1580" s="41"/>
      <c r="X1580" s="41"/>
      <c r="Y1580" s="41"/>
      <c r="Z1580" s="41"/>
      <c r="AA1580" s="41"/>
      <c r="AB1580" s="41"/>
      <c r="AC1580" s="41"/>
      <c r="AD1580" s="41"/>
      <c r="AE1580" s="41"/>
      <c r="AR1580" s="218" t="s">
        <v>396</v>
      </c>
      <c r="AT1580" s="218" t="s">
        <v>224</v>
      </c>
      <c r="AU1580" s="218" t="s">
        <v>85</v>
      </c>
      <c r="AY1580" s="20" t="s">
        <v>146</v>
      </c>
      <c r="BE1580" s="219">
        <f>IF(N1580="základní",J1580,0)</f>
        <v>0</v>
      </c>
      <c r="BF1580" s="219">
        <f>IF(N1580="snížená",J1580,0)</f>
        <v>0</v>
      </c>
      <c r="BG1580" s="219">
        <f>IF(N1580="zákl. přenesená",J1580,0)</f>
        <v>0</v>
      </c>
      <c r="BH1580" s="219">
        <f>IF(N1580="sníž. přenesená",J1580,0)</f>
        <v>0</v>
      </c>
      <c r="BI1580" s="219">
        <f>IF(N1580="nulová",J1580,0)</f>
        <v>0</v>
      </c>
      <c r="BJ1580" s="20" t="s">
        <v>83</v>
      </c>
      <c r="BK1580" s="219">
        <f>ROUND(I1580*H1580,2)</f>
        <v>0</v>
      </c>
      <c r="BL1580" s="20" t="s">
        <v>266</v>
      </c>
      <c r="BM1580" s="218" t="s">
        <v>1893</v>
      </c>
    </row>
    <row r="1581" s="13" customFormat="1">
      <c r="A1581" s="13"/>
      <c r="B1581" s="225"/>
      <c r="C1581" s="226"/>
      <c r="D1581" s="227" t="s">
        <v>157</v>
      </c>
      <c r="E1581" s="228" t="s">
        <v>19</v>
      </c>
      <c r="F1581" s="229" t="s">
        <v>1894</v>
      </c>
      <c r="G1581" s="226"/>
      <c r="H1581" s="228" t="s">
        <v>19</v>
      </c>
      <c r="I1581" s="230"/>
      <c r="J1581" s="226"/>
      <c r="K1581" s="226"/>
      <c r="L1581" s="231"/>
      <c r="M1581" s="232"/>
      <c r="N1581" s="233"/>
      <c r="O1581" s="233"/>
      <c r="P1581" s="233"/>
      <c r="Q1581" s="233"/>
      <c r="R1581" s="233"/>
      <c r="S1581" s="233"/>
      <c r="T1581" s="234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5" t="s">
        <v>157</v>
      </c>
      <c r="AU1581" s="235" t="s">
        <v>85</v>
      </c>
      <c r="AV1581" s="13" t="s">
        <v>83</v>
      </c>
      <c r="AW1581" s="13" t="s">
        <v>37</v>
      </c>
      <c r="AX1581" s="13" t="s">
        <v>75</v>
      </c>
      <c r="AY1581" s="235" t="s">
        <v>146</v>
      </c>
    </row>
    <row r="1582" s="14" customFormat="1">
      <c r="A1582" s="14"/>
      <c r="B1582" s="236"/>
      <c r="C1582" s="237"/>
      <c r="D1582" s="227" t="s">
        <v>157</v>
      </c>
      <c r="E1582" s="238" t="s">
        <v>19</v>
      </c>
      <c r="F1582" s="239" t="s">
        <v>153</v>
      </c>
      <c r="G1582" s="237"/>
      <c r="H1582" s="240">
        <v>4</v>
      </c>
      <c r="I1582" s="241"/>
      <c r="J1582" s="237"/>
      <c r="K1582" s="237"/>
      <c r="L1582" s="242"/>
      <c r="M1582" s="243"/>
      <c r="N1582" s="244"/>
      <c r="O1582" s="244"/>
      <c r="P1582" s="244"/>
      <c r="Q1582" s="244"/>
      <c r="R1582" s="244"/>
      <c r="S1582" s="244"/>
      <c r="T1582" s="245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46" t="s">
        <v>157</v>
      </c>
      <c r="AU1582" s="246" t="s">
        <v>85</v>
      </c>
      <c r="AV1582" s="14" t="s">
        <v>85</v>
      </c>
      <c r="AW1582" s="14" t="s">
        <v>37</v>
      </c>
      <c r="AX1582" s="14" t="s">
        <v>75</v>
      </c>
      <c r="AY1582" s="246" t="s">
        <v>146</v>
      </c>
    </row>
    <row r="1583" s="16" customFormat="1">
      <c r="A1583" s="16"/>
      <c r="B1583" s="258"/>
      <c r="C1583" s="259"/>
      <c r="D1583" s="227" t="s">
        <v>157</v>
      </c>
      <c r="E1583" s="260" t="s">
        <v>19</v>
      </c>
      <c r="F1583" s="261" t="s">
        <v>167</v>
      </c>
      <c r="G1583" s="259"/>
      <c r="H1583" s="262">
        <v>4</v>
      </c>
      <c r="I1583" s="263"/>
      <c r="J1583" s="259"/>
      <c r="K1583" s="259"/>
      <c r="L1583" s="264"/>
      <c r="M1583" s="265"/>
      <c r="N1583" s="266"/>
      <c r="O1583" s="266"/>
      <c r="P1583" s="266"/>
      <c r="Q1583" s="266"/>
      <c r="R1583" s="266"/>
      <c r="S1583" s="266"/>
      <c r="T1583" s="267"/>
      <c r="U1583" s="16"/>
      <c r="V1583" s="16"/>
      <c r="W1583" s="16"/>
      <c r="X1583" s="16"/>
      <c r="Y1583" s="16"/>
      <c r="Z1583" s="16"/>
      <c r="AA1583" s="16"/>
      <c r="AB1583" s="16"/>
      <c r="AC1583" s="16"/>
      <c r="AD1583" s="16"/>
      <c r="AE1583" s="16"/>
      <c r="AT1583" s="268" t="s">
        <v>157</v>
      </c>
      <c r="AU1583" s="268" t="s">
        <v>85</v>
      </c>
      <c r="AV1583" s="16" t="s">
        <v>153</v>
      </c>
      <c r="AW1583" s="16" t="s">
        <v>37</v>
      </c>
      <c r="AX1583" s="16" t="s">
        <v>83</v>
      </c>
      <c r="AY1583" s="268" t="s">
        <v>146</v>
      </c>
    </row>
    <row r="1584" s="2" customFormat="1" ht="24.15" customHeight="1">
      <c r="A1584" s="41"/>
      <c r="B1584" s="42"/>
      <c r="C1584" s="269" t="s">
        <v>1895</v>
      </c>
      <c r="D1584" s="269" t="s">
        <v>224</v>
      </c>
      <c r="E1584" s="270" t="s">
        <v>1896</v>
      </c>
      <c r="F1584" s="271" t="s">
        <v>1897</v>
      </c>
      <c r="G1584" s="272" t="s">
        <v>256</v>
      </c>
      <c r="H1584" s="273">
        <v>2</v>
      </c>
      <c r="I1584" s="274"/>
      <c r="J1584" s="275">
        <f>ROUND(I1584*H1584,2)</f>
        <v>0</v>
      </c>
      <c r="K1584" s="271" t="s">
        <v>152</v>
      </c>
      <c r="L1584" s="276"/>
      <c r="M1584" s="277" t="s">
        <v>19</v>
      </c>
      <c r="N1584" s="278" t="s">
        <v>46</v>
      </c>
      <c r="O1584" s="87"/>
      <c r="P1584" s="216">
        <f>O1584*H1584</f>
        <v>0</v>
      </c>
      <c r="Q1584" s="216">
        <v>0.084000000000000005</v>
      </c>
      <c r="R1584" s="216">
        <f>Q1584*H1584</f>
        <v>0.16800000000000001</v>
      </c>
      <c r="S1584" s="216">
        <v>0</v>
      </c>
      <c r="T1584" s="217">
        <f>S1584*H1584</f>
        <v>0</v>
      </c>
      <c r="U1584" s="41"/>
      <c r="V1584" s="41"/>
      <c r="W1584" s="41"/>
      <c r="X1584" s="41"/>
      <c r="Y1584" s="41"/>
      <c r="Z1584" s="41"/>
      <c r="AA1584" s="41"/>
      <c r="AB1584" s="41"/>
      <c r="AC1584" s="41"/>
      <c r="AD1584" s="41"/>
      <c r="AE1584" s="41"/>
      <c r="AR1584" s="218" t="s">
        <v>396</v>
      </c>
      <c r="AT1584" s="218" t="s">
        <v>224</v>
      </c>
      <c r="AU1584" s="218" t="s">
        <v>85</v>
      </c>
      <c r="AY1584" s="20" t="s">
        <v>146</v>
      </c>
      <c r="BE1584" s="219">
        <f>IF(N1584="základní",J1584,0)</f>
        <v>0</v>
      </c>
      <c r="BF1584" s="219">
        <f>IF(N1584="snížená",J1584,0)</f>
        <v>0</v>
      </c>
      <c r="BG1584" s="219">
        <f>IF(N1584="zákl. přenesená",J1584,0)</f>
        <v>0</v>
      </c>
      <c r="BH1584" s="219">
        <f>IF(N1584="sníž. přenesená",J1584,0)</f>
        <v>0</v>
      </c>
      <c r="BI1584" s="219">
        <f>IF(N1584="nulová",J1584,0)</f>
        <v>0</v>
      </c>
      <c r="BJ1584" s="20" t="s">
        <v>83</v>
      </c>
      <c r="BK1584" s="219">
        <f>ROUND(I1584*H1584,2)</f>
        <v>0</v>
      </c>
      <c r="BL1584" s="20" t="s">
        <v>266</v>
      </c>
      <c r="BM1584" s="218" t="s">
        <v>1898</v>
      </c>
    </row>
    <row r="1585" s="13" customFormat="1">
      <c r="A1585" s="13"/>
      <c r="B1585" s="225"/>
      <c r="C1585" s="226"/>
      <c r="D1585" s="227" t="s">
        <v>157</v>
      </c>
      <c r="E1585" s="228" t="s">
        <v>19</v>
      </c>
      <c r="F1585" s="229" t="s">
        <v>1899</v>
      </c>
      <c r="G1585" s="226"/>
      <c r="H1585" s="228" t="s">
        <v>19</v>
      </c>
      <c r="I1585" s="230"/>
      <c r="J1585" s="226"/>
      <c r="K1585" s="226"/>
      <c r="L1585" s="231"/>
      <c r="M1585" s="232"/>
      <c r="N1585" s="233"/>
      <c r="O1585" s="233"/>
      <c r="P1585" s="233"/>
      <c r="Q1585" s="233"/>
      <c r="R1585" s="233"/>
      <c r="S1585" s="233"/>
      <c r="T1585" s="234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5" t="s">
        <v>157</v>
      </c>
      <c r="AU1585" s="235" t="s">
        <v>85</v>
      </c>
      <c r="AV1585" s="13" t="s">
        <v>83</v>
      </c>
      <c r="AW1585" s="13" t="s">
        <v>37</v>
      </c>
      <c r="AX1585" s="13" t="s">
        <v>75</v>
      </c>
      <c r="AY1585" s="235" t="s">
        <v>146</v>
      </c>
    </row>
    <row r="1586" s="14" customFormat="1">
      <c r="A1586" s="14"/>
      <c r="B1586" s="236"/>
      <c r="C1586" s="237"/>
      <c r="D1586" s="227" t="s">
        <v>157</v>
      </c>
      <c r="E1586" s="238" t="s">
        <v>19</v>
      </c>
      <c r="F1586" s="239" t="s">
        <v>85</v>
      </c>
      <c r="G1586" s="237"/>
      <c r="H1586" s="240">
        <v>2</v>
      </c>
      <c r="I1586" s="241"/>
      <c r="J1586" s="237"/>
      <c r="K1586" s="237"/>
      <c r="L1586" s="242"/>
      <c r="M1586" s="243"/>
      <c r="N1586" s="244"/>
      <c r="O1586" s="244"/>
      <c r="P1586" s="244"/>
      <c r="Q1586" s="244"/>
      <c r="R1586" s="244"/>
      <c r="S1586" s="244"/>
      <c r="T1586" s="245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46" t="s">
        <v>157</v>
      </c>
      <c r="AU1586" s="246" t="s">
        <v>85</v>
      </c>
      <c r="AV1586" s="14" t="s">
        <v>85</v>
      </c>
      <c r="AW1586" s="14" t="s">
        <v>37</v>
      </c>
      <c r="AX1586" s="14" t="s">
        <v>75</v>
      </c>
      <c r="AY1586" s="246" t="s">
        <v>146</v>
      </c>
    </row>
    <row r="1587" s="16" customFormat="1">
      <c r="A1587" s="16"/>
      <c r="B1587" s="258"/>
      <c r="C1587" s="259"/>
      <c r="D1587" s="227" t="s">
        <v>157</v>
      </c>
      <c r="E1587" s="260" t="s">
        <v>19</v>
      </c>
      <c r="F1587" s="261" t="s">
        <v>167</v>
      </c>
      <c r="G1587" s="259"/>
      <c r="H1587" s="262">
        <v>2</v>
      </c>
      <c r="I1587" s="263"/>
      <c r="J1587" s="259"/>
      <c r="K1587" s="259"/>
      <c r="L1587" s="264"/>
      <c r="M1587" s="265"/>
      <c r="N1587" s="266"/>
      <c r="O1587" s="266"/>
      <c r="P1587" s="266"/>
      <c r="Q1587" s="266"/>
      <c r="R1587" s="266"/>
      <c r="S1587" s="266"/>
      <c r="T1587" s="267"/>
      <c r="U1587" s="16"/>
      <c r="V1587" s="16"/>
      <c r="W1587" s="16"/>
      <c r="X1587" s="16"/>
      <c r="Y1587" s="16"/>
      <c r="Z1587" s="16"/>
      <c r="AA1587" s="16"/>
      <c r="AB1587" s="16"/>
      <c r="AC1587" s="16"/>
      <c r="AD1587" s="16"/>
      <c r="AE1587" s="16"/>
      <c r="AT1587" s="268" t="s">
        <v>157</v>
      </c>
      <c r="AU1587" s="268" t="s">
        <v>85</v>
      </c>
      <c r="AV1587" s="16" t="s">
        <v>153</v>
      </c>
      <c r="AW1587" s="16" t="s">
        <v>37</v>
      </c>
      <c r="AX1587" s="16" t="s">
        <v>83</v>
      </c>
      <c r="AY1587" s="268" t="s">
        <v>146</v>
      </c>
    </row>
    <row r="1588" s="2" customFormat="1" ht="24.15" customHeight="1">
      <c r="A1588" s="41"/>
      <c r="B1588" s="42"/>
      <c r="C1588" s="207" t="s">
        <v>1900</v>
      </c>
      <c r="D1588" s="207" t="s">
        <v>148</v>
      </c>
      <c r="E1588" s="208" t="s">
        <v>1901</v>
      </c>
      <c r="F1588" s="209" t="s">
        <v>1902</v>
      </c>
      <c r="G1588" s="210" t="s">
        <v>256</v>
      </c>
      <c r="H1588" s="211">
        <v>1</v>
      </c>
      <c r="I1588" s="212"/>
      <c r="J1588" s="213">
        <f>ROUND(I1588*H1588,2)</f>
        <v>0</v>
      </c>
      <c r="K1588" s="209" t="s">
        <v>152</v>
      </c>
      <c r="L1588" s="47"/>
      <c r="M1588" s="214" t="s">
        <v>19</v>
      </c>
      <c r="N1588" s="215" t="s">
        <v>46</v>
      </c>
      <c r="O1588" s="87"/>
      <c r="P1588" s="216">
        <f>O1588*H1588</f>
        <v>0</v>
      </c>
      <c r="Q1588" s="216">
        <v>0</v>
      </c>
      <c r="R1588" s="216">
        <f>Q1588*H1588</f>
        <v>0</v>
      </c>
      <c r="S1588" s="216">
        <v>0</v>
      </c>
      <c r="T1588" s="217">
        <f>S1588*H1588</f>
        <v>0</v>
      </c>
      <c r="U1588" s="41"/>
      <c r="V1588" s="41"/>
      <c r="W1588" s="41"/>
      <c r="X1588" s="41"/>
      <c r="Y1588" s="41"/>
      <c r="Z1588" s="41"/>
      <c r="AA1588" s="41"/>
      <c r="AB1588" s="41"/>
      <c r="AC1588" s="41"/>
      <c r="AD1588" s="41"/>
      <c r="AE1588" s="41"/>
      <c r="AR1588" s="218" t="s">
        <v>266</v>
      </c>
      <c r="AT1588" s="218" t="s">
        <v>148</v>
      </c>
      <c r="AU1588" s="218" t="s">
        <v>85</v>
      </c>
      <c r="AY1588" s="20" t="s">
        <v>146</v>
      </c>
      <c r="BE1588" s="219">
        <f>IF(N1588="základní",J1588,0)</f>
        <v>0</v>
      </c>
      <c r="BF1588" s="219">
        <f>IF(N1588="snížená",J1588,0)</f>
        <v>0</v>
      </c>
      <c r="BG1588" s="219">
        <f>IF(N1588="zákl. přenesená",J1588,0)</f>
        <v>0</v>
      </c>
      <c r="BH1588" s="219">
        <f>IF(N1588="sníž. přenesená",J1588,0)</f>
        <v>0</v>
      </c>
      <c r="BI1588" s="219">
        <f>IF(N1588="nulová",J1588,0)</f>
        <v>0</v>
      </c>
      <c r="BJ1588" s="20" t="s">
        <v>83</v>
      </c>
      <c r="BK1588" s="219">
        <f>ROUND(I1588*H1588,2)</f>
        <v>0</v>
      </c>
      <c r="BL1588" s="20" t="s">
        <v>266</v>
      </c>
      <c r="BM1588" s="218" t="s">
        <v>1903</v>
      </c>
    </row>
    <row r="1589" s="2" customFormat="1">
      <c r="A1589" s="41"/>
      <c r="B1589" s="42"/>
      <c r="C1589" s="43"/>
      <c r="D1589" s="220" t="s">
        <v>155</v>
      </c>
      <c r="E1589" s="43"/>
      <c r="F1589" s="221" t="s">
        <v>1904</v>
      </c>
      <c r="G1589" s="43"/>
      <c r="H1589" s="43"/>
      <c r="I1589" s="222"/>
      <c r="J1589" s="43"/>
      <c r="K1589" s="43"/>
      <c r="L1589" s="47"/>
      <c r="M1589" s="223"/>
      <c r="N1589" s="224"/>
      <c r="O1589" s="87"/>
      <c r="P1589" s="87"/>
      <c r="Q1589" s="87"/>
      <c r="R1589" s="87"/>
      <c r="S1589" s="87"/>
      <c r="T1589" s="88"/>
      <c r="U1589" s="41"/>
      <c r="V1589" s="41"/>
      <c r="W1589" s="41"/>
      <c r="X1589" s="41"/>
      <c r="Y1589" s="41"/>
      <c r="Z1589" s="41"/>
      <c r="AA1589" s="41"/>
      <c r="AB1589" s="41"/>
      <c r="AC1589" s="41"/>
      <c r="AD1589" s="41"/>
      <c r="AE1589" s="41"/>
      <c r="AT1589" s="20" t="s">
        <v>155</v>
      </c>
      <c r="AU1589" s="20" t="s">
        <v>85</v>
      </c>
    </row>
    <row r="1590" s="13" customFormat="1">
      <c r="A1590" s="13"/>
      <c r="B1590" s="225"/>
      <c r="C1590" s="226"/>
      <c r="D1590" s="227" t="s">
        <v>157</v>
      </c>
      <c r="E1590" s="228" t="s">
        <v>19</v>
      </c>
      <c r="F1590" s="229" t="s">
        <v>1774</v>
      </c>
      <c r="G1590" s="226"/>
      <c r="H1590" s="228" t="s">
        <v>19</v>
      </c>
      <c r="I1590" s="230"/>
      <c r="J1590" s="226"/>
      <c r="K1590" s="226"/>
      <c r="L1590" s="231"/>
      <c r="M1590" s="232"/>
      <c r="N1590" s="233"/>
      <c r="O1590" s="233"/>
      <c r="P1590" s="233"/>
      <c r="Q1590" s="233"/>
      <c r="R1590" s="233"/>
      <c r="S1590" s="233"/>
      <c r="T1590" s="234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5" t="s">
        <v>157</v>
      </c>
      <c r="AU1590" s="235" t="s">
        <v>85</v>
      </c>
      <c r="AV1590" s="13" t="s">
        <v>83</v>
      </c>
      <c r="AW1590" s="13" t="s">
        <v>37</v>
      </c>
      <c r="AX1590" s="13" t="s">
        <v>75</v>
      </c>
      <c r="AY1590" s="235" t="s">
        <v>146</v>
      </c>
    </row>
    <row r="1591" s="14" customFormat="1">
      <c r="A1591" s="14"/>
      <c r="B1591" s="236"/>
      <c r="C1591" s="237"/>
      <c r="D1591" s="227" t="s">
        <v>157</v>
      </c>
      <c r="E1591" s="238" t="s">
        <v>19</v>
      </c>
      <c r="F1591" s="239" t="s">
        <v>83</v>
      </c>
      <c r="G1591" s="237"/>
      <c r="H1591" s="240">
        <v>1</v>
      </c>
      <c r="I1591" s="241"/>
      <c r="J1591" s="237"/>
      <c r="K1591" s="237"/>
      <c r="L1591" s="242"/>
      <c r="M1591" s="243"/>
      <c r="N1591" s="244"/>
      <c r="O1591" s="244"/>
      <c r="P1591" s="244"/>
      <c r="Q1591" s="244"/>
      <c r="R1591" s="244"/>
      <c r="S1591" s="244"/>
      <c r="T1591" s="245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46" t="s">
        <v>157</v>
      </c>
      <c r="AU1591" s="246" t="s">
        <v>85</v>
      </c>
      <c r="AV1591" s="14" t="s">
        <v>85</v>
      </c>
      <c r="AW1591" s="14" t="s">
        <v>37</v>
      </c>
      <c r="AX1591" s="14" t="s">
        <v>75</v>
      </c>
      <c r="AY1591" s="246" t="s">
        <v>146</v>
      </c>
    </row>
    <row r="1592" s="16" customFormat="1">
      <c r="A1592" s="16"/>
      <c r="B1592" s="258"/>
      <c r="C1592" s="259"/>
      <c r="D1592" s="227" t="s">
        <v>157</v>
      </c>
      <c r="E1592" s="260" t="s">
        <v>19</v>
      </c>
      <c r="F1592" s="261" t="s">
        <v>167</v>
      </c>
      <c r="G1592" s="259"/>
      <c r="H1592" s="262">
        <v>1</v>
      </c>
      <c r="I1592" s="263"/>
      <c r="J1592" s="259"/>
      <c r="K1592" s="259"/>
      <c r="L1592" s="264"/>
      <c r="M1592" s="265"/>
      <c r="N1592" s="266"/>
      <c r="O1592" s="266"/>
      <c r="P1592" s="266"/>
      <c r="Q1592" s="266"/>
      <c r="R1592" s="266"/>
      <c r="S1592" s="266"/>
      <c r="T1592" s="267"/>
      <c r="U1592" s="16"/>
      <c r="V1592" s="16"/>
      <c r="W1592" s="16"/>
      <c r="X1592" s="16"/>
      <c r="Y1592" s="16"/>
      <c r="Z1592" s="16"/>
      <c r="AA1592" s="16"/>
      <c r="AB1592" s="16"/>
      <c r="AC1592" s="16"/>
      <c r="AD1592" s="16"/>
      <c r="AE1592" s="16"/>
      <c r="AT1592" s="268" t="s">
        <v>157</v>
      </c>
      <c r="AU1592" s="268" t="s">
        <v>85</v>
      </c>
      <c r="AV1592" s="16" t="s">
        <v>153</v>
      </c>
      <c r="AW1592" s="16" t="s">
        <v>37</v>
      </c>
      <c r="AX1592" s="16" t="s">
        <v>83</v>
      </c>
      <c r="AY1592" s="268" t="s">
        <v>146</v>
      </c>
    </row>
    <row r="1593" s="2" customFormat="1" ht="16.5" customHeight="1">
      <c r="A1593" s="41"/>
      <c r="B1593" s="42"/>
      <c r="C1593" s="269" t="s">
        <v>1905</v>
      </c>
      <c r="D1593" s="269" t="s">
        <v>224</v>
      </c>
      <c r="E1593" s="270" t="s">
        <v>1906</v>
      </c>
      <c r="F1593" s="271" t="s">
        <v>1907</v>
      </c>
      <c r="G1593" s="272" t="s">
        <v>256</v>
      </c>
      <c r="H1593" s="273">
        <v>1</v>
      </c>
      <c r="I1593" s="274"/>
      <c r="J1593" s="275">
        <f>ROUND(I1593*H1593,2)</f>
        <v>0</v>
      </c>
      <c r="K1593" s="271" t="s">
        <v>152</v>
      </c>
      <c r="L1593" s="276"/>
      <c r="M1593" s="277" t="s">
        <v>19</v>
      </c>
      <c r="N1593" s="278" t="s">
        <v>46</v>
      </c>
      <c r="O1593" s="87"/>
      <c r="P1593" s="216">
        <f>O1593*H1593</f>
        <v>0</v>
      </c>
      <c r="Q1593" s="216">
        <v>0.020500000000000001</v>
      </c>
      <c r="R1593" s="216">
        <f>Q1593*H1593</f>
        <v>0.020500000000000001</v>
      </c>
      <c r="S1593" s="216">
        <v>0</v>
      </c>
      <c r="T1593" s="217">
        <f>S1593*H1593</f>
        <v>0</v>
      </c>
      <c r="U1593" s="41"/>
      <c r="V1593" s="41"/>
      <c r="W1593" s="41"/>
      <c r="X1593" s="41"/>
      <c r="Y1593" s="41"/>
      <c r="Z1593" s="41"/>
      <c r="AA1593" s="41"/>
      <c r="AB1593" s="41"/>
      <c r="AC1593" s="41"/>
      <c r="AD1593" s="41"/>
      <c r="AE1593" s="41"/>
      <c r="AR1593" s="218" t="s">
        <v>396</v>
      </c>
      <c r="AT1593" s="218" t="s">
        <v>224</v>
      </c>
      <c r="AU1593" s="218" t="s">
        <v>85</v>
      </c>
      <c r="AY1593" s="20" t="s">
        <v>146</v>
      </c>
      <c r="BE1593" s="219">
        <f>IF(N1593="základní",J1593,0)</f>
        <v>0</v>
      </c>
      <c r="BF1593" s="219">
        <f>IF(N1593="snížená",J1593,0)</f>
        <v>0</v>
      </c>
      <c r="BG1593" s="219">
        <f>IF(N1593="zákl. přenesená",J1593,0)</f>
        <v>0</v>
      </c>
      <c r="BH1593" s="219">
        <f>IF(N1593="sníž. přenesená",J1593,0)</f>
        <v>0</v>
      </c>
      <c r="BI1593" s="219">
        <f>IF(N1593="nulová",J1593,0)</f>
        <v>0</v>
      </c>
      <c r="BJ1593" s="20" t="s">
        <v>83</v>
      </c>
      <c r="BK1593" s="219">
        <f>ROUND(I1593*H1593,2)</f>
        <v>0</v>
      </c>
      <c r="BL1593" s="20" t="s">
        <v>266</v>
      </c>
      <c r="BM1593" s="218" t="s">
        <v>1908</v>
      </c>
    </row>
    <row r="1594" s="2" customFormat="1" ht="16.5" customHeight="1">
      <c r="A1594" s="41"/>
      <c r="B1594" s="42"/>
      <c r="C1594" s="269" t="s">
        <v>1909</v>
      </c>
      <c r="D1594" s="269" t="s">
        <v>224</v>
      </c>
      <c r="E1594" s="270" t="s">
        <v>1910</v>
      </c>
      <c r="F1594" s="271" t="s">
        <v>1911</v>
      </c>
      <c r="G1594" s="272" t="s">
        <v>256</v>
      </c>
      <c r="H1594" s="273">
        <v>1</v>
      </c>
      <c r="I1594" s="274"/>
      <c r="J1594" s="275">
        <f>ROUND(I1594*H1594,2)</f>
        <v>0</v>
      </c>
      <c r="K1594" s="271" t="s">
        <v>152</v>
      </c>
      <c r="L1594" s="276"/>
      <c r="M1594" s="277" t="s">
        <v>19</v>
      </c>
      <c r="N1594" s="278" t="s">
        <v>46</v>
      </c>
      <c r="O1594" s="87"/>
      <c r="P1594" s="216">
        <f>O1594*H1594</f>
        <v>0</v>
      </c>
      <c r="Q1594" s="216">
        <v>5.0000000000000002E-05</v>
      </c>
      <c r="R1594" s="216">
        <f>Q1594*H1594</f>
        <v>5.0000000000000002E-05</v>
      </c>
      <c r="S1594" s="216">
        <v>0</v>
      </c>
      <c r="T1594" s="217">
        <f>S1594*H1594</f>
        <v>0</v>
      </c>
      <c r="U1594" s="41"/>
      <c r="V1594" s="41"/>
      <c r="W1594" s="41"/>
      <c r="X1594" s="41"/>
      <c r="Y1594" s="41"/>
      <c r="Z1594" s="41"/>
      <c r="AA1594" s="41"/>
      <c r="AB1594" s="41"/>
      <c r="AC1594" s="41"/>
      <c r="AD1594" s="41"/>
      <c r="AE1594" s="41"/>
      <c r="AR1594" s="218" t="s">
        <v>396</v>
      </c>
      <c r="AT1594" s="218" t="s">
        <v>224</v>
      </c>
      <c r="AU1594" s="218" t="s">
        <v>85</v>
      </c>
      <c r="AY1594" s="20" t="s">
        <v>146</v>
      </c>
      <c r="BE1594" s="219">
        <f>IF(N1594="základní",J1594,0)</f>
        <v>0</v>
      </c>
      <c r="BF1594" s="219">
        <f>IF(N1594="snížená",J1594,0)</f>
        <v>0</v>
      </c>
      <c r="BG1594" s="219">
        <f>IF(N1594="zákl. přenesená",J1594,0)</f>
        <v>0</v>
      </c>
      <c r="BH1594" s="219">
        <f>IF(N1594="sníž. přenesená",J1594,0)</f>
        <v>0</v>
      </c>
      <c r="BI1594" s="219">
        <f>IF(N1594="nulová",J1594,0)</f>
        <v>0</v>
      </c>
      <c r="BJ1594" s="20" t="s">
        <v>83</v>
      </c>
      <c r="BK1594" s="219">
        <f>ROUND(I1594*H1594,2)</f>
        <v>0</v>
      </c>
      <c r="BL1594" s="20" t="s">
        <v>266</v>
      </c>
      <c r="BM1594" s="218" t="s">
        <v>1912</v>
      </c>
    </row>
    <row r="1595" s="2" customFormat="1" ht="16.5" customHeight="1">
      <c r="A1595" s="41"/>
      <c r="B1595" s="42"/>
      <c r="C1595" s="207" t="s">
        <v>1913</v>
      </c>
      <c r="D1595" s="207" t="s">
        <v>148</v>
      </c>
      <c r="E1595" s="208" t="s">
        <v>1914</v>
      </c>
      <c r="F1595" s="209" t="s">
        <v>1915</v>
      </c>
      <c r="G1595" s="210" t="s">
        <v>256</v>
      </c>
      <c r="H1595" s="211">
        <v>3</v>
      </c>
      <c r="I1595" s="212"/>
      <c r="J1595" s="213">
        <f>ROUND(I1595*H1595,2)</f>
        <v>0</v>
      </c>
      <c r="K1595" s="209" t="s">
        <v>152</v>
      </c>
      <c r="L1595" s="47"/>
      <c r="M1595" s="214" t="s">
        <v>19</v>
      </c>
      <c r="N1595" s="215" t="s">
        <v>46</v>
      </c>
      <c r="O1595" s="87"/>
      <c r="P1595" s="216">
        <f>O1595*H1595</f>
        <v>0</v>
      </c>
      <c r="Q1595" s="216">
        <v>0</v>
      </c>
      <c r="R1595" s="216">
        <f>Q1595*H1595</f>
        <v>0</v>
      </c>
      <c r="S1595" s="216">
        <v>0</v>
      </c>
      <c r="T1595" s="217">
        <f>S1595*H1595</f>
        <v>0</v>
      </c>
      <c r="U1595" s="41"/>
      <c r="V1595" s="41"/>
      <c r="W1595" s="41"/>
      <c r="X1595" s="41"/>
      <c r="Y1595" s="41"/>
      <c r="Z1595" s="41"/>
      <c r="AA1595" s="41"/>
      <c r="AB1595" s="41"/>
      <c r="AC1595" s="41"/>
      <c r="AD1595" s="41"/>
      <c r="AE1595" s="41"/>
      <c r="AR1595" s="218" t="s">
        <v>266</v>
      </c>
      <c r="AT1595" s="218" t="s">
        <v>148</v>
      </c>
      <c r="AU1595" s="218" t="s">
        <v>85</v>
      </c>
      <c r="AY1595" s="20" t="s">
        <v>146</v>
      </c>
      <c r="BE1595" s="219">
        <f>IF(N1595="základní",J1595,0)</f>
        <v>0</v>
      </c>
      <c r="BF1595" s="219">
        <f>IF(N1595="snížená",J1595,0)</f>
        <v>0</v>
      </c>
      <c r="BG1595" s="219">
        <f>IF(N1595="zákl. přenesená",J1595,0)</f>
        <v>0</v>
      </c>
      <c r="BH1595" s="219">
        <f>IF(N1595="sníž. přenesená",J1595,0)</f>
        <v>0</v>
      </c>
      <c r="BI1595" s="219">
        <f>IF(N1595="nulová",J1595,0)</f>
        <v>0</v>
      </c>
      <c r="BJ1595" s="20" t="s">
        <v>83</v>
      </c>
      <c r="BK1595" s="219">
        <f>ROUND(I1595*H1595,2)</f>
        <v>0</v>
      </c>
      <c r="BL1595" s="20" t="s">
        <v>266</v>
      </c>
      <c r="BM1595" s="218" t="s">
        <v>1916</v>
      </c>
    </row>
    <row r="1596" s="2" customFormat="1">
      <c r="A1596" s="41"/>
      <c r="B1596" s="42"/>
      <c r="C1596" s="43"/>
      <c r="D1596" s="220" t="s">
        <v>155</v>
      </c>
      <c r="E1596" s="43"/>
      <c r="F1596" s="221" t="s">
        <v>1917</v>
      </c>
      <c r="G1596" s="43"/>
      <c r="H1596" s="43"/>
      <c r="I1596" s="222"/>
      <c r="J1596" s="43"/>
      <c r="K1596" s="43"/>
      <c r="L1596" s="47"/>
      <c r="M1596" s="223"/>
      <c r="N1596" s="224"/>
      <c r="O1596" s="87"/>
      <c r="P1596" s="87"/>
      <c r="Q1596" s="87"/>
      <c r="R1596" s="87"/>
      <c r="S1596" s="87"/>
      <c r="T1596" s="88"/>
      <c r="U1596" s="41"/>
      <c r="V1596" s="41"/>
      <c r="W1596" s="41"/>
      <c r="X1596" s="41"/>
      <c r="Y1596" s="41"/>
      <c r="Z1596" s="41"/>
      <c r="AA1596" s="41"/>
      <c r="AB1596" s="41"/>
      <c r="AC1596" s="41"/>
      <c r="AD1596" s="41"/>
      <c r="AE1596" s="41"/>
      <c r="AT1596" s="20" t="s">
        <v>155</v>
      </c>
      <c r="AU1596" s="20" t="s">
        <v>85</v>
      </c>
    </row>
    <row r="1597" s="13" customFormat="1">
      <c r="A1597" s="13"/>
      <c r="B1597" s="225"/>
      <c r="C1597" s="226"/>
      <c r="D1597" s="227" t="s">
        <v>157</v>
      </c>
      <c r="E1597" s="228" t="s">
        <v>19</v>
      </c>
      <c r="F1597" s="229" t="s">
        <v>1918</v>
      </c>
      <c r="G1597" s="226"/>
      <c r="H1597" s="228" t="s">
        <v>19</v>
      </c>
      <c r="I1597" s="230"/>
      <c r="J1597" s="226"/>
      <c r="K1597" s="226"/>
      <c r="L1597" s="231"/>
      <c r="M1597" s="232"/>
      <c r="N1597" s="233"/>
      <c r="O1597" s="233"/>
      <c r="P1597" s="233"/>
      <c r="Q1597" s="233"/>
      <c r="R1597" s="233"/>
      <c r="S1597" s="233"/>
      <c r="T1597" s="234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5" t="s">
        <v>157</v>
      </c>
      <c r="AU1597" s="235" t="s">
        <v>85</v>
      </c>
      <c r="AV1597" s="13" t="s">
        <v>83</v>
      </c>
      <c r="AW1597" s="13" t="s">
        <v>37</v>
      </c>
      <c r="AX1597" s="13" t="s">
        <v>75</v>
      </c>
      <c r="AY1597" s="235" t="s">
        <v>146</v>
      </c>
    </row>
    <row r="1598" s="14" customFormat="1">
      <c r="A1598" s="14"/>
      <c r="B1598" s="236"/>
      <c r="C1598" s="237"/>
      <c r="D1598" s="227" t="s">
        <v>157</v>
      </c>
      <c r="E1598" s="238" t="s">
        <v>19</v>
      </c>
      <c r="F1598" s="239" t="s">
        <v>1243</v>
      </c>
      <c r="G1598" s="237"/>
      <c r="H1598" s="240">
        <v>2</v>
      </c>
      <c r="I1598" s="241"/>
      <c r="J1598" s="237"/>
      <c r="K1598" s="237"/>
      <c r="L1598" s="242"/>
      <c r="M1598" s="243"/>
      <c r="N1598" s="244"/>
      <c r="O1598" s="244"/>
      <c r="P1598" s="244"/>
      <c r="Q1598" s="244"/>
      <c r="R1598" s="244"/>
      <c r="S1598" s="244"/>
      <c r="T1598" s="245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46" t="s">
        <v>157</v>
      </c>
      <c r="AU1598" s="246" t="s">
        <v>85</v>
      </c>
      <c r="AV1598" s="14" t="s">
        <v>85</v>
      </c>
      <c r="AW1598" s="14" t="s">
        <v>37</v>
      </c>
      <c r="AX1598" s="14" t="s">
        <v>75</v>
      </c>
      <c r="AY1598" s="246" t="s">
        <v>146</v>
      </c>
    </row>
    <row r="1599" s="13" customFormat="1">
      <c r="A1599" s="13"/>
      <c r="B1599" s="225"/>
      <c r="C1599" s="226"/>
      <c r="D1599" s="227" t="s">
        <v>157</v>
      </c>
      <c r="E1599" s="228" t="s">
        <v>19</v>
      </c>
      <c r="F1599" s="229" t="s">
        <v>271</v>
      </c>
      <c r="G1599" s="226"/>
      <c r="H1599" s="228" t="s">
        <v>19</v>
      </c>
      <c r="I1599" s="230"/>
      <c r="J1599" s="226"/>
      <c r="K1599" s="226"/>
      <c r="L1599" s="231"/>
      <c r="M1599" s="232"/>
      <c r="N1599" s="233"/>
      <c r="O1599" s="233"/>
      <c r="P1599" s="233"/>
      <c r="Q1599" s="233"/>
      <c r="R1599" s="233"/>
      <c r="S1599" s="233"/>
      <c r="T1599" s="234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5" t="s">
        <v>157</v>
      </c>
      <c r="AU1599" s="235" t="s">
        <v>85</v>
      </c>
      <c r="AV1599" s="13" t="s">
        <v>83</v>
      </c>
      <c r="AW1599" s="13" t="s">
        <v>37</v>
      </c>
      <c r="AX1599" s="13" t="s">
        <v>75</v>
      </c>
      <c r="AY1599" s="235" t="s">
        <v>146</v>
      </c>
    </row>
    <row r="1600" s="14" customFormat="1">
      <c r="A1600" s="14"/>
      <c r="B1600" s="236"/>
      <c r="C1600" s="237"/>
      <c r="D1600" s="227" t="s">
        <v>157</v>
      </c>
      <c r="E1600" s="238" t="s">
        <v>19</v>
      </c>
      <c r="F1600" s="239" t="s">
        <v>83</v>
      </c>
      <c r="G1600" s="237"/>
      <c r="H1600" s="240">
        <v>1</v>
      </c>
      <c r="I1600" s="241"/>
      <c r="J1600" s="237"/>
      <c r="K1600" s="237"/>
      <c r="L1600" s="242"/>
      <c r="M1600" s="243"/>
      <c r="N1600" s="244"/>
      <c r="O1600" s="244"/>
      <c r="P1600" s="244"/>
      <c r="Q1600" s="244"/>
      <c r="R1600" s="244"/>
      <c r="S1600" s="244"/>
      <c r="T1600" s="245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46" t="s">
        <v>157</v>
      </c>
      <c r="AU1600" s="246" t="s">
        <v>85</v>
      </c>
      <c r="AV1600" s="14" t="s">
        <v>85</v>
      </c>
      <c r="AW1600" s="14" t="s">
        <v>37</v>
      </c>
      <c r="AX1600" s="14" t="s">
        <v>75</v>
      </c>
      <c r="AY1600" s="246" t="s">
        <v>146</v>
      </c>
    </row>
    <row r="1601" s="16" customFormat="1">
      <c r="A1601" s="16"/>
      <c r="B1601" s="258"/>
      <c r="C1601" s="259"/>
      <c r="D1601" s="227" t="s">
        <v>157</v>
      </c>
      <c r="E1601" s="260" t="s">
        <v>19</v>
      </c>
      <c r="F1601" s="261" t="s">
        <v>167</v>
      </c>
      <c r="G1601" s="259"/>
      <c r="H1601" s="262">
        <v>3</v>
      </c>
      <c r="I1601" s="263"/>
      <c r="J1601" s="259"/>
      <c r="K1601" s="259"/>
      <c r="L1601" s="264"/>
      <c r="M1601" s="265"/>
      <c r="N1601" s="266"/>
      <c r="O1601" s="266"/>
      <c r="P1601" s="266"/>
      <c r="Q1601" s="266"/>
      <c r="R1601" s="266"/>
      <c r="S1601" s="266"/>
      <c r="T1601" s="267"/>
      <c r="U1601" s="16"/>
      <c r="V1601" s="16"/>
      <c r="W1601" s="16"/>
      <c r="X1601" s="16"/>
      <c r="Y1601" s="16"/>
      <c r="Z1601" s="16"/>
      <c r="AA1601" s="16"/>
      <c r="AB1601" s="16"/>
      <c r="AC1601" s="16"/>
      <c r="AD1601" s="16"/>
      <c r="AE1601" s="16"/>
      <c r="AT1601" s="268" t="s">
        <v>157</v>
      </c>
      <c r="AU1601" s="268" t="s">
        <v>85</v>
      </c>
      <c r="AV1601" s="16" t="s">
        <v>153</v>
      </c>
      <c r="AW1601" s="16" t="s">
        <v>37</v>
      </c>
      <c r="AX1601" s="16" t="s">
        <v>83</v>
      </c>
      <c r="AY1601" s="268" t="s">
        <v>146</v>
      </c>
    </row>
    <row r="1602" s="2" customFormat="1" ht="37.8" customHeight="1">
      <c r="A1602" s="41"/>
      <c r="B1602" s="42"/>
      <c r="C1602" s="269" t="s">
        <v>1919</v>
      </c>
      <c r="D1602" s="269" t="s">
        <v>224</v>
      </c>
      <c r="E1602" s="270" t="s">
        <v>1920</v>
      </c>
      <c r="F1602" s="271" t="s">
        <v>1921</v>
      </c>
      <c r="G1602" s="272" t="s">
        <v>256</v>
      </c>
      <c r="H1602" s="273">
        <v>1</v>
      </c>
      <c r="I1602" s="274"/>
      <c r="J1602" s="275">
        <f>ROUND(I1602*H1602,2)</f>
        <v>0</v>
      </c>
      <c r="K1602" s="271" t="s">
        <v>152</v>
      </c>
      <c r="L1602" s="276"/>
      <c r="M1602" s="277" t="s">
        <v>19</v>
      </c>
      <c r="N1602" s="278" t="s">
        <v>46</v>
      </c>
      <c r="O1602" s="87"/>
      <c r="P1602" s="216">
        <f>O1602*H1602</f>
        <v>0</v>
      </c>
      <c r="Q1602" s="216">
        <v>0.0195</v>
      </c>
      <c r="R1602" s="216">
        <f>Q1602*H1602</f>
        <v>0.0195</v>
      </c>
      <c r="S1602" s="216">
        <v>0</v>
      </c>
      <c r="T1602" s="217">
        <f>S1602*H1602</f>
        <v>0</v>
      </c>
      <c r="U1602" s="41"/>
      <c r="V1602" s="41"/>
      <c r="W1602" s="41"/>
      <c r="X1602" s="41"/>
      <c r="Y1602" s="41"/>
      <c r="Z1602" s="41"/>
      <c r="AA1602" s="41"/>
      <c r="AB1602" s="41"/>
      <c r="AC1602" s="41"/>
      <c r="AD1602" s="41"/>
      <c r="AE1602" s="41"/>
      <c r="AR1602" s="218" t="s">
        <v>396</v>
      </c>
      <c r="AT1602" s="218" t="s">
        <v>224</v>
      </c>
      <c r="AU1602" s="218" t="s">
        <v>85</v>
      </c>
      <c r="AY1602" s="20" t="s">
        <v>146</v>
      </c>
      <c r="BE1602" s="219">
        <f>IF(N1602="základní",J1602,0)</f>
        <v>0</v>
      </c>
      <c r="BF1602" s="219">
        <f>IF(N1602="snížená",J1602,0)</f>
        <v>0</v>
      </c>
      <c r="BG1602" s="219">
        <f>IF(N1602="zákl. přenesená",J1602,0)</f>
        <v>0</v>
      </c>
      <c r="BH1602" s="219">
        <f>IF(N1602="sníž. přenesená",J1602,0)</f>
        <v>0</v>
      </c>
      <c r="BI1602" s="219">
        <f>IF(N1602="nulová",J1602,0)</f>
        <v>0</v>
      </c>
      <c r="BJ1602" s="20" t="s">
        <v>83</v>
      </c>
      <c r="BK1602" s="219">
        <f>ROUND(I1602*H1602,2)</f>
        <v>0</v>
      </c>
      <c r="BL1602" s="20" t="s">
        <v>266</v>
      </c>
      <c r="BM1602" s="218" t="s">
        <v>1922</v>
      </c>
    </row>
    <row r="1603" s="13" customFormat="1">
      <c r="A1603" s="13"/>
      <c r="B1603" s="225"/>
      <c r="C1603" s="226"/>
      <c r="D1603" s="227" t="s">
        <v>157</v>
      </c>
      <c r="E1603" s="228" t="s">
        <v>19</v>
      </c>
      <c r="F1603" s="229" t="s">
        <v>271</v>
      </c>
      <c r="G1603" s="226"/>
      <c r="H1603" s="228" t="s">
        <v>19</v>
      </c>
      <c r="I1603" s="230"/>
      <c r="J1603" s="226"/>
      <c r="K1603" s="226"/>
      <c r="L1603" s="231"/>
      <c r="M1603" s="232"/>
      <c r="N1603" s="233"/>
      <c r="O1603" s="233"/>
      <c r="P1603" s="233"/>
      <c r="Q1603" s="233"/>
      <c r="R1603" s="233"/>
      <c r="S1603" s="233"/>
      <c r="T1603" s="234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5" t="s">
        <v>157</v>
      </c>
      <c r="AU1603" s="235" t="s">
        <v>85</v>
      </c>
      <c r="AV1603" s="13" t="s">
        <v>83</v>
      </c>
      <c r="AW1603" s="13" t="s">
        <v>37</v>
      </c>
      <c r="AX1603" s="13" t="s">
        <v>75</v>
      </c>
      <c r="AY1603" s="235" t="s">
        <v>146</v>
      </c>
    </row>
    <row r="1604" s="14" customFormat="1">
      <c r="A1604" s="14"/>
      <c r="B1604" s="236"/>
      <c r="C1604" s="237"/>
      <c r="D1604" s="227" t="s">
        <v>157</v>
      </c>
      <c r="E1604" s="238" t="s">
        <v>19</v>
      </c>
      <c r="F1604" s="239" t="s">
        <v>83</v>
      </c>
      <c r="G1604" s="237"/>
      <c r="H1604" s="240">
        <v>1</v>
      </c>
      <c r="I1604" s="241"/>
      <c r="J1604" s="237"/>
      <c r="K1604" s="237"/>
      <c r="L1604" s="242"/>
      <c r="M1604" s="243"/>
      <c r="N1604" s="244"/>
      <c r="O1604" s="244"/>
      <c r="P1604" s="244"/>
      <c r="Q1604" s="244"/>
      <c r="R1604" s="244"/>
      <c r="S1604" s="244"/>
      <c r="T1604" s="245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46" t="s">
        <v>157</v>
      </c>
      <c r="AU1604" s="246" t="s">
        <v>85</v>
      </c>
      <c r="AV1604" s="14" t="s">
        <v>85</v>
      </c>
      <c r="AW1604" s="14" t="s">
        <v>37</v>
      </c>
      <c r="AX1604" s="14" t="s">
        <v>75</v>
      </c>
      <c r="AY1604" s="246" t="s">
        <v>146</v>
      </c>
    </row>
    <row r="1605" s="16" customFormat="1">
      <c r="A1605" s="16"/>
      <c r="B1605" s="258"/>
      <c r="C1605" s="259"/>
      <c r="D1605" s="227" t="s">
        <v>157</v>
      </c>
      <c r="E1605" s="260" t="s">
        <v>19</v>
      </c>
      <c r="F1605" s="261" t="s">
        <v>167</v>
      </c>
      <c r="G1605" s="259"/>
      <c r="H1605" s="262">
        <v>1</v>
      </c>
      <c r="I1605" s="263"/>
      <c r="J1605" s="259"/>
      <c r="K1605" s="259"/>
      <c r="L1605" s="264"/>
      <c r="M1605" s="265"/>
      <c r="N1605" s="266"/>
      <c r="O1605" s="266"/>
      <c r="P1605" s="266"/>
      <c r="Q1605" s="266"/>
      <c r="R1605" s="266"/>
      <c r="S1605" s="266"/>
      <c r="T1605" s="267"/>
      <c r="U1605" s="16"/>
      <c r="V1605" s="16"/>
      <c r="W1605" s="16"/>
      <c r="X1605" s="16"/>
      <c r="Y1605" s="16"/>
      <c r="Z1605" s="16"/>
      <c r="AA1605" s="16"/>
      <c r="AB1605" s="16"/>
      <c r="AC1605" s="16"/>
      <c r="AD1605" s="16"/>
      <c r="AE1605" s="16"/>
      <c r="AT1605" s="268" t="s">
        <v>157</v>
      </c>
      <c r="AU1605" s="268" t="s">
        <v>85</v>
      </c>
      <c r="AV1605" s="16" t="s">
        <v>153</v>
      </c>
      <c r="AW1605" s="16" t="s">
        <v>37</v>
      </c>
      <c r="AX1605" s="16" t="s">
        <v>83</v>
      </c>
      <c r="AY1605" s="268" t="s">
        <v>146</v>
      </c>
    </row>
    <row r="1606" s="2" customFormat="1" ht="37.8" customHeight="1">
      <c r="A1606" s="41"/>
      <c r="B1606" s="42"/>
      <c r="C1606" s="269" t="s">
        <v>1923</v>
      </c>
      <c r="D1606" s="269" t="s">
        <v>224</v>
      </c>
      <c r="E1606" s="270" t="s">
        <v>1924</v>
      </c>
      <c r="F1606" s="271" t="s">
        <v>1925</v>
      </c>
      <c r="G1606" s="272" t="s">
        <v>256</v>
      </c>
      <c r="H1606" s="273">
        <v>2</v>
      </c>
      <c r="I1606" s="274"/>
      <c r="J1606" s="275">
        <f>ROUND(I1606*H1606,2)</f>
        <v>0</v>
      </c>
      <c r="K1606" s="271" t="s">
        <v>152</v>
      </c>
      <c r="L1606" s="276"/>
      <c r="M1606" s="277" t="s">
        <v>19</v>
      </c>
      <c r="N1606" s="278" t="s">
        <v>46</v>
      </c>
      <c r="O1606" s="87"/>
      <c r="P1606" s="216">
        <f>O1606*H1606</f>
        <v>0</v>
      </c>
      <c r="Q1606" s="216">
        <v>0.016</v>
      </c>
      <c r="R1606" s="216">
        <f>Q1606*H1606</f>
        <v>0.032000000000000001</v>
      </c>
      <c r="S1606" s="216">
        <v>0</v>
      </c>
      <c r="T1606" s="217">
        <f>S1606*H1606</f>
        <v>0</v>
      </c>
      <c r="U1606" s="41"/>
      <c r="V1606" s="41"/>
      <c r="W1606" s="41"/>
      <c r="X1606" s="41"/>
      <c r="Y1606" s="41"/>
      <c r="Z1606" s="41"/>
      <c r="AA1606" s="41"/>
      <c r="AB1606" s="41"/>
      <c r="AC1606" s="41"/>
      <c r="AD1606" s="41"/>
      <c r="AE1606" s="41"/>
      <c r="AR1606" s="218" t="s">
        <v>396</v>
      </c>
      <c r="AT1606" s="218" t="s">
        <v>224</v>
      </c>
      <c r="AU1606" s="218" t="s">
        <v>85</v>
      </c>
      <c r="AY1606" s="20" t="s">
        <v>146</v>
      </c>
      <c r="BE1606" s="219">
        <f>IF(N1606="základní",J1606,0)</f>
        <v>0</v>
      </c>
      <c r="BF1606" s="219">
        <f>IF(N1606="snížená",J1606,0)</f>
        <v>0</v>
      </c>
      <c r="BG1606" s="219">
        <f>IF(N1606="zákl. přenesená",J1606,0)</f>
        <v>0</v>
      </c>
      <c r="BH1606" s="219">
        <f>IF(N1606="sníž. přenesená",J1606,0)</f>
        <v>0</v>
      </c>
      <c r="BI1606" s="219">
        <f>IF(N1606="nulová",J1606,0)</f>
        <v>0</v>
      </c>
      <c r="BJ1606" s="20" t="s">
        <v>83</v>
      </c>
      <c r="BK1606" s="219">
        <f>ROUND(I1606*H1606,2)</f>
        <v>0</v>
      </c>
      <c r="BL1606" s="20" t="s">
        <v>266</v>
      </c>
      <c r="BM1606" s="218" t="s">
        <v>1926</v>
      </c>
    </row>
    <row r="1607" s="13" customFormat="1">
      <c r="A1607" s="13"/>
      <c r="B1607" s="225"/>
      <c r="C1607" s="226"/>
      <c r="D1607" s="227" t="s">
        <v>157</v>
      </c>
      <c r="E1607" s="228" t="s">
        <v>19</v>
      </c>
      <c r="F1607" s="229" t="s">
        <v>1918</v>
      </c>
      <c r="G1607" s="226"/>
      <c r="H1607" s="228" t="s">
        <v>19</v>
      </c>
      <c r="I1607" s="230"/>
      <c r="J1607" s="226"/>
      <c r="K1607" s="226"/>
      <c r="L1607" s="231"/>
      <c r="M1607" s="232"/>
      <c r="N1607" s="233"/>
      <c r="O1607" s="233"/>
      <c r="P1607" s="233"/>
      <c r="Q1607" s="233"/>
      <c r="R1607" s="233"/>
      <c r="S1607" s="233"/>
      <c r="T1607" s="234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5" t="s">
        <v>157</v>
      </c>
      <c r="AU1607" s="235" t="s">
        <v>85</v>
      </c>
      <c r="AV1607" s="13" t="s">
        <v>83</v>
      </c>
      <c r="AW1607" s="13" t="s">
        <v>37</v>
      </c>
      <c r="AX1607" s="13" t="s">
        <v>75</v>
      </c>
      <c r="AY1607" s="235" t="s">
        <v>146</v>
      </c>
    </row>
    <row r="1608" s="14" customFormat="1">
      <c r="A1608" s="14"/>
      <c r="B1608" s="236"/>
      <c r="C1608" s="237"/>
      <c r="D1608" s="227" t="s">
        <v>157</v>
      </c>
      <c r="E1608" s="238" t="s">
        <v>19</v>
      </c>
      <c r="F1608" s="239" t="s">
        <v>1243</v>
      </c>
      <c r="G1608" s="237"/>
      <c r="H1608" s="240">
        <v>2</v>
      </c>
      <c r="I1608" s="241"/>
      <c r="J1608" s="237"/>
      <c r="K1608" s="237"/>
      <c r="L1608" s="242"/>
      <c r="M1608" s="243"/>
      <c r="N1608" s="244"/>
      <c r="O1608" s="244"/>
      <c r="P1608" s="244"/>
      <c r="Q1608" s="244"/>
      <c r="R1608" s="244"/>
      <c r="S1608" s="244"/>
      <c r="T1608" s="245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46" t="s">
        <v>157</v>
      </c>
      <c r="AU1608" s="246" t="s">
        <v>85</v>
      </c>
      <c r="AV1608" s="14" t="s">
        <v>85</v>
      </c>
      <c r="AW1608" s="14" t="s">
        <v>37</v>
      </c>
      <c r="AX1608" s="14" t="s">
        <v>75</v>
      </c>
      <c r="AY1608" s="246" t="s">
        <v>146</v>
      </c>
    </row>
    <row r="1609" s="16" customFormat="1">
      <c r="A1609" s="16"/>
      <c r="B1609" s="258"/>
      <c r="C1609" s="259"/>
      <c r="D1609" s="227" t="s">
        <v>157</v>
      </c>
      <c r="E1609" s="260" t="s">
        <v>19</v>
      </c>
      <c r="F1609" s="261" t="s">
        <v>167</v>
      </c>
      <c r="G1609" s="259"/>
      <c r="H1609" s="262">
        <v>2</v>
      </c>
      <c r="I1609" s="263"/>
      <c r="J1609" s="259"/>
      <c r="K1609" s="259"/>
      <c r="L1609" s="264"/>
      <c r="M1609" s="265"/>
      <c r="N1609" s="266"/>
      <c r="O1609" s="266"/>
      <c r="P1609" s="266"/>
      <c r="Q1609" s="266"/>
      <c r="R1609" s="266"/>
      <c r="S1609" s="266"/>
      <c r="T1609" s="267"/>
      <c r="U1609" s="16"/>
      <c r="V1609" s="16"/>
      <c r="W1609" s="16"/>
      <c r="X1609" s="16"/>
      <c r="Y1609" s="16"/>
      <c r="Z1609" s="16"/>
      <c r="AA1609" s="16"/>
      <c r="AB1609" s="16"/>
      <c r="AC1609" s="16"/>
      <c r="AD1609" s="16"/>
      <c r="AE1609" s="16"/>
      <c r="AT1609" s="268" t="s">
        <v>157</v>
      </c>
      <c r="AU1609" s="268" t="s">
        <v>85</v>
      </c>
      <c r="AV1609" s="16" t="s">
        <v>153</v>
      </c>
      <c r="AW1609" s="16" t="s">
        <v>37</v>
      </c>
      <c r="AX1609" s="16" t="s">
        <v>83</v>
      </c>
      <c r="AY1609" s="268" t="s">
        <v>146</v>
      </c>
    </row>
    <row r="1610" s="2" customFormat="1" ht="24.15" customHeight="1">
      <c r="A1610" s="41"/>
      <c r="B1610" s="42"/>
      <c r="C1610" s="207" t="s">
        <v>1927</v>
      </c>
      <c r="D1610" s="207" t="s">
        <v>148</v>
      </c>
      <c r="E1610" s="208" t="s">
        <v>1928</v>
      </c>
      <c r="F1610" s="209" t="s">
        <v>1929</v>
      </c>
      <c r="G1610" s="210" t="s">
        <v>256</v>
      </c>
      <c r="H1610" s="211">
        <v>6</v>
      </c>
      <c r="I1610" s="212"/>
      <c r="J1610" s="213">
        <f>ROUND(I1610*H1610,2)</f>
        <v>0</v>
      </c>
      <c r="K1610" s="209" t="s">
        <v>152</v>
      </c>
      <c r="L1610" s="47"/>
      <c r="M1610" s="214" t="s">
        <v>19</v>
      </c>
      <c r="N1610" s="215" t="s">
        <v>46</v>
      </c>
      <c r="O1610" s="87"/>
      <c r="P1610" s="216">
        <f>O1610*H1610</f>
        <v>0</v>
      </c>
      <c r="Q1610" s="216">
        <v>0</v>
      </c>
      <c r="R1610" s="216">
        <f>Q1610*H1610</f>
        <v>0</v>
      </c>
      <c r="S1610" s="216">
        <v>0.042000000000000003</v>
      </c>
      <c r="T1610" s="217">
        <f>S1610*H1610</f>
        <v>0.252</v>
      </c>
      <c r="U1610" s="41"/>
      <c r="V1610" s="41"/>
      <c r="W1610" s="41"/>
      <c r="X1610" s="41"/>
      <c r="Y1610" s="41"/>
      <c r="Z1610" s="41"/>
      <c r="AA1610" s="41"/>
      <c r="AB1610" s="41"/>
      <c r="AC1610" s="41"/>
      <c r="AD1610" s="41"/>
      <c r="AE1610" s="41"/>
      <c r="AR1610" s="218" t="s">
        <v>266</v>
      </c>
      <c r="AT1610" s="218" t="s">
        <v>148</v>
      </c>
      <c r="AU1610" s="218" t="s">
        <v>85</v>
      </c>
      <c r="AY1610" s="20" t="s">
        <v>146</v>
      </c>
      <c r="BE1610" s="219">
        <f>IF(N1610="základní",J1610,0)</f>
        <v>0</v>
      </c>
      <c r="BF1610" s="219">
        <f>IF(N1610="snížená",J1610,0)</f>
        <v>0</v>
      </c>
      <c r="BG1610" s="219">
        <f>IF(N1610="zákl. přenesená",J1610,0)</f>
        <v>0</v>
      </c>
      <c r="BH1610" s="219">
        <f>IF(N1610="sníž. přenesená",J1610,0)</f>
        <v>0</v>
      </c>
      <c r="BI1610" s="219">
        <f>IF(N1610="nulová",J1610,0)</f>
        <v>0</v>
      </c>
      <c r="BJ1610" s="20" t="s">
        <v>83</v>
      </c>
      <c r="BK1610" s="219">
        <f>ROUND(I1610*H1610,2)</f>
        <v>0</v>
      </c>
      <c r="BL1610" s="20" t="s">
        <v>266</v>
      </c>
      <c r="BM1610" s="218" t="s">
        <v>1930</v>
      </c>
    </row>
    <row r="1611" s="2" customFormat="1">
      <c r="A1611" s="41"/>
      <c r="B1611" s="42"/>
      <c r="C1611" s="43"/>
      <c r="D1611" s="220" t="s">
        <v>155</v>
      </c>
      <c r="E1611" s="43"/>
      <c r="F1611" s="221" t="s">
        <v>1931</v>
      </c>
      <c r="G1611" s="43"/>
      <c r="H1611" s="43"/>
      <c r="I1611" s="222"/>
      <c r="J1611" s="43"/>
      <c r="K1611" s="43"/>
      <c r="L1611" s="47"/>
      <c r="M1611" s="223"/>
      <c r="N1611" s="224"/>
      <c r="O1611" s="87"/>
      <c r="P1611" s="87"/>
      <c r="Q1611" s="87"/>
      <c r="R1611" s="87"/>
      <c r="S1611" s="87"/>
      <c r="T1611" s="88"/>
      <c r="U1611" s="41"/>
      <c r="V1611" s="41"/>
      <c r="W1611" s="41"/>
      <c r="X1611" s="41"/>
      <c r="Y1611" s="41"/>
      <c r="Z1611" s="41"/>
      <c r="AA1611" s="41"/>
      <c r="AB1611" s="41"/>
      <c r="AC1611" s="41"/>
      <c r="AD1611" s="41"/>
      <c r="AE1611" s="41"/>
      <c r="AT1611" s="20" t="s">
        <v>155</v>
      </c>
      <c r="AU1611" s="20" t="s">
        <v>85</v>
      </c>
    </row>
    <row r="1612" s="13" customFormat="1">
      <c r="A1612" s="13"/>
      <c r="B1612" s="225"/>
      <c r="C1612" s="226"/>
      <c r="D1612" s="227" t="s">
        <v>157</v>
      </c>
      <c r="E1612" s="228" t="s">
        <v>19</v>
      </c>
      <c r="F1612" s="229" t="s">
        <v>1932</v>
      </c>
      <c r="G1612" s="226"/>
      <c r="H1612" s="228" t="s">
        <v>19</v>
      </c>
      <c r="I1612" s="230"/>
      <c r="J1612" s="226"/>
      <c r="K1612" s="226"/>
      <c r="L1612" s="231"/>
      <c r="M1612" s="232"/>
      <c r="N1612" s="233"/>
      <c r="O1612" s="233"/>
      <c r="P1612" s="233"/>
      <c r="Q1612" s="233"/>
      <c r="R1612" s="233"/>
      <c r="S1612" s="233"/>
      <c r="T1612" s="234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5" t="s">
        <v>157</v>
      </c>
      <c r="AU1612" s="235" t="s">
        <v>85</v>
      </c>
      <c r="AV1612" s="13" t="s">
        <v>83</v>
      </c>
      <c r="AW1612" s="13" t="s">
        <v>37</v>
      </c>
      <c r="AX1612" s="13" t="s">
        <v>75</v>
      </c>
      <c r="AY1612" s="235" t="s">
        <v>146</v>
      </c>
    </row>
    <row r="1613" s="13" customFormat="1">
      <c r="A1613" s="13"/>
      <c r="B1613" s="225"/>
      <c r="C1613" s="226"/>
      <c r="D1613" s="227" t="s">
        <v>157</v>
      </c>
      <c r="E1613" s="228" t="s">
        <v>19</v>
      </c>
      <c r="F1613" s="229" t="s">
        <v>1933</v>
      </c>
      <c r="G1613" s="226"/>
      <c r="H1613" s="228" t="s">
        <v>19</v>
      </c>
      <c r="I1613" s="230"/>
      <c r="J1613" s="226"/>
      <c r="K1613" s="226"/>
      <c r="L1613" s="231"/>
      <c r="M1613" s="232"/>
      <c r="N1613" s="233"/>
      <c r="O1613" s="233"/>
      <c r="P1613" s="233"/>
      <c r="Q1613" s="233"/>
      <c r="R1613" s="233"/>
      <c r="S1613" s="233"/>
      <c r="T1613" s="234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5" t="s">
        <v>157</v>
      </c>
      <c r="AU1613" s="235" t="s">
        <v>85</v>
      </c>
      <c r="AV1613" s="13" t="s">
        <v>83</v>
      </c>
      <c r="AW1613" s="13" t="s">
        <v>37</v>
      </c>
      <c r="AX1613" s="13" t="s">
        <v>75</v>
      </c>
      <c r="AY1613" s="235" t="s">
        <v>146</v>
      </c>
    </row>
    <row r="1614" s="14" customFormat="1">
      <c r="A1614" s="14"/>
      <c r="B1614" s="236"/>
      <c r="C1614" s="237"/>
      <c r="D1614" s="227" t="s">
        <v>157</v>
      </c>
      <c r="E1614" s="238" t="s">
        <v>19</v>
      </c>
      <c r="F1614" s="239" t="s">
        <v>1934</v>
      </c>
      <c r="G1614" s="237"/>
      <c r="H1614" s="240">
        <v>6</v>
      </c>
      <c r="I1614" s="241"/>
      <c r="J1614" s="237"/>
      <c r="K1614" s="237"/>
      <c r="L1614" s="242"/>
      <c r="M1614" s="243"/>
      <c r="N1614" s="244"/>
      <c r="O1614" s="244"/>
      <c r="P1614" s="244"/>
      <c r="Q1614" s="244"/>
      <c r="R1614" s="244"/>
      <c r="S1614" s="244"/>
      <c r="T1614" s="245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46" t="s">
        <v>157</v>
      </c>
      <c r="AU1614" s="246" t="s">
        <v>85</v>
      </c>
      <c r="AV1614" s="14" t="s">
        <v>85</v>
      </c>
      <c r="AW1614" s="14" t="s">
        <v>37</v>
      </c>
      <c r="AX1614" s="14" t="s">
        <v>75</v>
      </c>
      <c r="AY1614" s="246" t="s">
        <v>146</v>
      </c>
    </row>
    <row r="1615" s="16" customFormat="1">
      <c r="A1615" s="16"/>
      <c r="B1615" s="258"/>
      <c r="C1615" s="259"/>
      <c r="D1615" s="227" t="s">
        <v>157</v>
      </c>
      <c r="E1615" s="260" t="s">
        <v>19</v>
      </c>
      <c r="F1615" s="261" t="s">
        <v>167</v>
      </c>
      <c r="G1615" s="259"/>
      <c r="H1615" s="262">
        <v>6</v>
      </c>
      <c r="I1615" s="263"/>
      <c r="J1615" s="259"/>
      <c r="K1615" s="259"/>
      <c r="L1615" s="264"/>
      <c r="M1615" s="265"/>
      <c r="N1615" s="266"/>
      <c r="O1615" s="266"/>
      <c r="P1615" s="266"/>
      <c r="Q1615" s="266"/>
      <c r="R1615" s="266"/>
      <c r="S1615" s="266"/>
      <c r="T1615" s="267"/>
      <c r="U1615" s="16"/>
      <c r="V1615" s="16"/>
      <c r="W1615" s="16"/>
      <c r="X1615" s="16"/>
      <c r="Y1615" s="16"/>
      <c r="Z1615" s="16"/>
      <c r="AA1615" s="16"/>
      <c r="AB1615" s="16"/>
      <c r="AC1615" s="16"/>
      <c r="AD1615" s="16"/>
      <c r="AE1615" s="16"/>
      <c r="AT1615" s="268" t="s">
        <v>157</v>
      </c>
      <c r="AU1615" s="268" t="s">
        <v>85</v>
      </c>
      <c r="AV1615" s="16" t="s">
        <v>153</v>
      </c>
      <c r="AW1615" s="16" t="s">
        <v>37</v>
      </c>
      <c r="AX1615" s="16" t="s">
        <v>83</v>
      </c>
      <c r="AY1615" s="268" t="s">
        <v>146</v>
      </c>
    </row>
    <row r="1616" s="2" customFormat="1" ht="16.5" customHeight="1">
      <c r="A1616" s="41"/>
      <c r="B1616" s="42"/>
      <c r="C1616" s="207" t="s">
        <v>1935</v>
      </c>
      <c r="D1616" s="207" t="s">
        <v>148</v>
      </c>
      <c r="E1616" s="208" t="s">
        <v>1936</v>
      </c>
      <c r="F1616" s="209" t="s">
        <v>1937</v>
      </c>
      <c r="G1616" s="210" t="s">
        <v>232</v>
      </c>
      <c r="H1616" s="211">
        <v>22.57</v>
      </c>
      <c r="I1616" s="212"/>
      <c r="J1616" s="213">
        <f>ROUND(I1616*H1616,2)</f>
        <v>0</v>
      </c>
      <c r="K1616" s="209" t="s">
        <v>152</v>
      </c>
      <c r="L1616" s="47"/>
      <c r="M1616" s="214" t="s">
        <v>19</v>
      </c>
      <c r="N1616" s="215" t="s">
        <v>46</v>
      </c>
      <c r="O1616" s="87"/>
      <c r="P1616" s="216">
        <f>O1616*H1616</f>
        <v>0</v>
      </c>
      <c r="Q1616" s="216">
        <v>0</v>
      </c>
      <c r="R1616" s="216">
        <f>Q1616*H1616</f>
        <v>0</v>
      </c>
      <c r="S1616" s="216">
        <v>0.00069999999999999999</v>
      </c>
      <c r="T1616" s="217">
        <f>S1616*H1616</f>
        <v>0.015799000000000001</v>
      </c>
      <c r="U1616" s="41"/>
      <c r="V1616" s="41"/>
      <c r="W1616" s="41"/>
      <c r="X1616" s="41"/>
      <c r="Y1616" s="41"/>
      <c r="Z1616" s="41"/>
      <c r="AA1616" s="41"/>
      <c r="AB1616" s="41"/>
      <c r="AC1616" s="41"/>
      <c r="AD1616" s="41"/>
      <c r="AE1616" s="41"/>
      <c r="AR1616" s="218" t="s">
        <v>266</v>
      </c>
      <c r="AT1616" s="218" t="s">
        <v>148</v>
      </c>
      <c r="AU1616" s="218" t="s">
        <v>85</v>
      </c>
      <c r="AY1616" s="20" t="s">
        <v>146</v>
      </c>
      <c r="BE1616" s="219">
        <f>IF(N1616="základní",J1616,0)</f>
        <v>0</v>
      </c>
      <c r="BF1616" s="219">
        <f>IF(N1616="snížená",J1616,0)</f>
        <v>0</v>
      </c>
      <c r="BG1616" s="219">
        <f>IF(N1616="zákl. přenesená",J1616,0)</f>
        <v>0</v>
      </c>
      <c r="BH1616" s="219">
        <f>IF(N1616="sníž. přenesená",J1616,0)</f>
        <v>0</v>
      </c>
      <c r="BI1616" s="219">
        <f>IF(N1616="nulová",J1616,0)</f>
        <v>0</v>
      </c>
      <c r="BJ1616" s="20" t="s">
        <v>83</v>
      </c>
      <c r="BK1616" s="219">
        <f>ROUND(I1616*H1616,2)</f>
        <v>0</v>
      </c>
      <c r="BL1616" s="20" t="s">
        <v>266</v>
      </c>
      <c r="BM1616" s="218" t="s">
        <v>1938</v>
      </c>
    </row>
    <row r="1617" s="2" customFormat="1">
      <c r="A1617" s="41"/>
      <c r="B1617" s="42"/>
      <c r="C1617" s="43"/>
      <c r="D1617" s="220" t="s">
        <v>155</v>
      </c>
      <c r="E1617" s="43"/>
      <c r="F1617" s="221" t="s">
        <v>1939</v>
      </c>
      <c r="G1617" s="43"/>
      <c r="H1617" s="43"/>
      <c r="I1617" s="222"/>
      <c r="J1617" s="43"/>
      <c r="K1617" s="43"/>
      <c r="L1617" s="47"/>
      <c r="M1617" s="223"/>
      <c r="N1617" s="224"/>
      <c r="O1617" s="87"/>
      <c r="P1617" s="87"/>
      <c r="Q1617" s="87"/>
      <c r="R1617" s="87"/>
      <c r="S1617" s="87"/>
      <c r="T1617" s="88"/>
      <c r="U1617" s="41"/>
      <c r="V1617" s="41"/>
      <c r="W1617" s="41"/>
      <c r="X1617" s="41"/>
      <c r="Y1617" s="41"/>
      <c r="Z1617" s="41"/>
      <c r="AA1617" s="41"/>
      <c r="AB1617" s="41"/>
      <c r="AC1617" s="41"/>
      <c r="AD1617" s="41"/>
      <c r="AE1617" s="41"/>
      <c r="AT1617" s="20" t="s">
        <v>155</v>
      </c>
      <c r="AU1617" s="20" t="s">
        <v>85</v>
      </c>
    </row>
    <row r="1618" s="13" customFormat="1">
      <c r="A1618" s="13"/>
      <c r="B1618" s="225"/>
      <c r="C1618" s="226"/>
      <c r="D1618" s="227" t="s">
        <v>157</v>
      </c>
      <c r="E1618" s="228" t="s">
        <v>19</v>
      </c>
      <c r="F1618" s="229" t="s">
        <v>1932</v>
      </c>
      <c r="G1618" s="226"/>
      <c r="H1618" s="228" t="s">
        <v>19</v>
      </c>
      <c r="I1618" s="230"/>
      <c r="J1618" s="226"/>
      <c r="K1618" s="226"/>
      <c r="L1618" s="231"/>
      <c r="M1618" s="232"/>
      <c r="N1618" s="233"/>
      <c r="O1618" s="233"/>
      <c r="P1618" s="233"/>
      <c r="Q1618" s="233"/>
      <c r="R1618" s="233"/>
      <c r="S1618" s="233"/>
      <c r="T1618" s="234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5" t="s">
        <v>157</v>
      </c>
      <c r="AU1618" s="235" t="s">
        <v>85</v>
      </c>
      <c r="AV1618" s="13" t="s">
        <v>83</v>
      </c>
      <c r="AW1618" s="13" t="s">
        <v>37</v>
      </c>
      <c r="AX1618" s="13" t="s">
        <v>75</v>
      </c>
      <c r="AY1618" s="235" t="s">
        <v>146</v>
      </c>
    </row>
    <row r="1619" s="13" customFormat="1">
      <c r="A1619" s="13"/>
      <c r="B1619" s="225"/>
      <c r="C1619" s="226"/>
      <c r="D1619" s="227" t="s">
        <v>157</v>
      </c>
      <c r="E1619" s="228" t="s">
        <v>19</v>
      </c>
      <c r="F1619" s="229" t="s">
        <v>1933</v>
      </c>
      <c r="G1619" s="226"/>
      <c r="H1619" s="228" t="s">
        <v>19</v>
      </c>
      <c r="I1619" s="230"/>
      <c r="J1619" s="226"/>
      <c r="K1619" s="226"/>
      <c r="L1619" s="231"/>
      <c r="M1619" s="232"/>
      <c r="N1619" s="233"/>
      <c r="O1619" s="233"/>
      <c r="P1619" s="233"/>
      <c r="Q1619" s="233"/>
      <c r="R1619" s="233"/>
      <c r="S1619" s="233"/>
      <c r="T1619" s="234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5" t="s">
        <v>157</v>
      </c>
      <c r="AU1619" s="235" t="s">
        <v>85</v>
      </c>
      <c r="AV1619" s="13" t="s">
        <v>83</v>
      </c>
      <c r="AW1619" s="13" t="s">
        <v>37</v>
      </c>
      <c r="AX1619" s="13" t="s">
        <v>75</v>
      </c>
      <c r="AY1619" s="235" t="s">
        <v>146</v>
      </c>
    </row>
    <row r="1620" s="14" customFormat="1">
      <c r="A1620" s="14"/>
      <c r="B1620" s="236"/>
      <c r="C1620" s="237"/>
      <c r="D1620" s="227" t="s">
        <v>157</v>
      </c>
      <c r="E1620" s="238" t="s">
        <v>19</v>
      </c>
      <c r="F1620" s="239" t="s">
        <v>1940</v>
      </c>
      <c r="G1620" s="237"/>
      <c r="H1620" s="240">
        <v>3.4199999999999999</v>
      </c>
      <c r="I1620" s="241"/>
      <c r="J1620" s="237"/>
      <c r="K1620" s="237"/>
      <c r="L1620" s="242"/>
      <c r="M1620" s="243"/>
      <c r="N1620" s="244"/>
      <c r="O1620" s="244"/>
      <c r="P1620" s="244"/>
      <c r="Q1620" s="244"/>
      <c r="R1620" s="244"/>
      <c r="S1620" s="244"/>
      <c r="T1620" s="245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46" t="s">
        <v>157</v>
      </c>
      <c r="AU1620" s="246" t="s">
        <v>85</v>
      </c>
      <c r="AV1620" s="14" t="s">
        <v>85</v>
      </c>
      <c r="AW1620" s="14" t="s">
        <v>37</v>
      </c>
      <c r="AX1620" s="14" t="s">
        <v>75</v>
      </c>
      <c r="AY1620" s="246" t="s">
        <v>146</v>
      </c>
    </row>
    <row r="1621" s="14" customFormat="1">
      <c r="A1621" s="14"/>
      <c r="B1621" s="236"/>
      <c r="C1621" s="237"/>
      <c r="D1621" s="227" t="s">
        <v>157</v>
      </c>
      <c r="E1621" s="238" t="s">
        <v>19</v>
      </c>
      <c r="F1621" s="239" t="s">
        <v>1941</v>
      </c>
      <c r="G1621" s="237"/>
      <c r="H1621" s="240">
        <v>8.4960000000000004</v>
      </c>
      <c r="I1621" s="241"/>
      <c r="J1621" s="237"/>
      <c r="K1621" s="237"/>
      <c r="L1621" s="242"/>
      <c r="M1621" s="243"/>
      <c r="N1621" s="244"/>
      <c r="O1621" s="244"/>
      <c r="P1621" s="244"/>
      <c r="Q1621" s="244"/>
      <c r="R1621" s="244"/>
      <c r="S1621" s="244"/>
      <c r="T1621" s="245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46" t="s">
        <v>157</v>
      </c>
      <c r="AU1621" s="246" t="s">
        <v>85</v>
      </c>
      <c r="AV1621" s="14" t="s">
        <v>85</v>
      </c>
      <c r="AW1621" s="14" t="s">
        <v>37</v>
      </c>
      <c r="AX1621" s="14" t="s">
        <v>75</v>
      </c>
      <c r="AY1621" s="246" t="s">
        <v>146</v>
      </c>
    </row>
    <row r="1622" s="14" customFormat="1">
      <c r="A1622" s="14"/>
      <c r="B1622" s="236"/>
      <c r="C1622" s="237"/>
      <c r="D1622" s="227" t="s">
        <v>157</v>
      </c>
      <c r="E1622" s="238" t="s">
        <v>19</v>
      </c>
      <c r="F1622" s="239" t="s">
        <v>1942</v>
      </c>
      <c r="G1622" s="237"/>
      <c r="H1622" s="240">
        <v>2.4049999999999998</v>
      </c>
      <c r="I1622" s="241"/>
      <c r="J1622" s="237"/>
      <c r="K1622" s="237"/>
      <c r="L1622" s="242"/>
      <c r="M1622" s="243"/>
      <c r="N1622" s="244"/>
      <c r="O1622" s="244"/>
      <c r="P1622" s="244"/>
      <c r="Q1622" s="244"/>
      <c r="R1622" s="244"/>
      <c r="S1622" s="244"/>
      <c r="T1622" s="245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46" t="s">
        <v>157</v>
      </c>
      <c r="AU1622" s="246" t="s">
        <v>85</v>
      </c>
      <c r="AV1622" s="14" t="s">
        <v>85</v>
      </c>
      <c r="AW1622" s="14" t="s">
        <v>37</v>
      </c>
      <c r="AX1622" s="14" t="s">
        <v>75</v>
      </c>
      <c r="AY1622" s="246" t="s">
        <v>146</v>
      </c>
    </row>
    <row r="1623" s="14" customFormat="1">
      <c r="A1623" s="14"/>
      <c r="B1623" s="236"/>
      <c r="C1623" s="237"/>
      <c r="D1623" s="227" t="s">
        <v>157</v>
      </c>
      <c r="E1623" s="238" t="s">
        <v>19</v>
      </c>
      <c r="F1623" s="239" t="s">
        <v>1943</v>
      </c>
      <c r="G1623" s="237"/>
      <c r="H1623" s="240">
        <v>3.7170000000000001</v>
      </c>
      <c r="I1623" s="241"/>
      <c r="J1623" s="237"/>
      <c r="K1623" s="237"/>
      <c r="L1623" s="242"/>
      <c r="M1623" s="243"/>
      <c r="N1623" s="244"/>
      <c r="O1623" s="244"/>
      <c r="P1623" s="244"/>
      <c r="Q1623" s="244"/>
      <c r="R1623" s="244"/>
      <c r="S1623" s="244"/>
      <c r="T1623" s="245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46" t="s">
        <v>157</v>
      </c>
      <c r="AU1623" s="246" t="s">
        <v>85</v>
      </c>
      <c r="AV1623" s="14" t="s">
        <v>85</v>
      </c>
      <c r="AW1623" s="14" t="s">
        <v>37</v>
      </c>
      <c r="AX1623" s="14" t="s">
        <v>75</v>
      </c>
      <c r="AY1623" s="246" t="s">
        <v>146</v>
      </c>
    </row>
    <row r="1624" s="14" customFormat="1">
      <c r="A1624" s="14"/>
      <c r="B1624" s="236"/>
      <c r="C1624" s="237"/>
      <c r="D1624" s="227" t="s">
        <v>157</v>
      </c>
      <c r="E1624" s="238" t="s">
        <v>19</v>
      </c>
      <c r="F1624" s="239" t="s">
        <v>1944</v>
      </c>
      <c r="G1624" s="237"/>
      <c r="H1624" s="240">
        <v>4.532</v>
      </c>
      <c r="I1624" s="241"/>
      <c r="J1624" s="237"/>
      <c r="K1624" s="237"/>
      <c r="L1624" s="242"/>
      <c r="M1624" s="243"/>
      <c r="N1624" s="244"/>
      <c r="O1624" s="244"/>
      <c r="P1624" s="244"/>
      <c r="Q1624" s="244"/>
      <c r="R1624" s="244"/>
      <c r="S1624" s="244"/>
      <c r="T1624" s="245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46" t="s">
        <v>157</v>
      </c>
      <c r="AU1624" s="246" t="s">
        <v>85</v>
      </c>
      <c r="AV1624" s="14" t="s">
        <v>85</v>
      </c>
      <c r="AW1624" s="14" t="s">
        <v>37</v>
      </c>
      <c r="AX1624" s="14" t="s">
        <v>75</v>
      </c>
      <c r="AY1624" s="246" t="s">
        <v>146</v>
      </c>
    </row>
    <row r="1625" s="16" customFormat="1">
      <c r="A1625" s="16"/>
      <c r="B1625" s="258"/>
      <c r="C1625" s="259"/>
      <c r="D1625" s="227" t="s">
        <v>157</v>
      </c>
      <c r="E1625" s="260" t="s">
        <v>19</v>
      </c>
      <c r="F1625" s="261" t="s">
        <v>167</v>
      </c>
      <c r="G1625" s="259"/>
      <c r="H1625" s="262">
        <v>22.57</v>
      </c>
      <c r="I1625" s="263"/>
      <c r="J1625" s="259"/>
      <c r="K1625" s="259"/>
      <c r="L1625" s="264"/>
      <c r="M1625" s="265"/>
      <c r="N1625" s="266"/>
      <c r="O1625" s="266"/>
      <c r="P1625" s="266"/>
      <c r="Q1625" s="266"/>
      <c r="R1625" s="266"/>
      <c r="S1625" s="266"/>
      <c r="T1625" s="267"/>
      <c r="U1625" s="16"/>
      <c r="V1625" s="16"/>
      <c r="W1625" s="16"/>
      <c r="X1625" s="16"/>
      <c r="Y1625" s="16"/>
      <c r="Z1625" s="16"/>
      <c r="AA1625" s="16"/>
      <c r="AB1625" s="16"/>
      <c r="AC1625" s="16"/>
      <c r="AD1625" s="16"/>
      <c r="AE1625" s="16"/>
      <c r="AT1625" s="268" t="s">
        <v>157</v>
      </c>
      <c r="AU1625" s="268" t="s">
        <v>85</v>
      </c>
      <c r="AV1625" s="16" t="s">
        <v>153</v>
      </c>
      <c r="AW1625" s="16" t="s">
        <v>37</v>
      </c>
      <c r="AX1625" s="16" t="s">
        <v>83</v>
      </c>
      <c r="AY1625" s="268" t="s">
        <v>146</v>
      </c>
    </row>
    <row r="1626" s="2" customFormat="1" ht="24.15" customHeight="1">
      <c r="A1626" s="41"/>
      <c r="B1626" s="42"/>
      <c r="C1626" s="269" t="s">
        <v>1945</v>
      </c>
      <c r="D1626" s="269" t="s">
        <v>224</v>
      </c>
      <c r="E1626" s="270" t="s">
        <v>1946</v>
      </c>
      <c r="F1626" s="271" t="s">
        <v>1947</v>
      </c>
      <c r="G1626" s="272" t="s">
        <v>1948</v>
      </c>
      <c r="H1626" s="273">
        <v>0.22600000000000001</v>
      </c>
      <c r="I1626" s="274"/>
      <c r="J1626" s="275">
        <f>ROUND(I1626*H1626,2)</f>
        <v>0</v>
      </c>
      <c r="K1626" s="271" t="s">
        <v>152</v>
      </c>
      <c r="L1626" s="276"/>
      <c r="M1626" s="277" t="s">
        <v>19</v>
      </c>
      <c r="N1626" s="278" t="s">
        <v>46</v>
      </c>
      <c r="O1626" s="87"/>
      <c r="P1626" s="216">
        <f>O1626*H1626</f>
        <v>0</v>
      </c>
      <c r="Q1626" s="216">
        <v>0.00029999999999999997</v>
      </c>
      <c r="R1626" s="216">
        <f>Q1626*H1626</f>
        <v>6.7799999999999995E-05</v>
      </c>
      <c r="S1626" s="216">
        <v>0</v>
      </c>
      <c r="T1626" s="217">
        <f>S1626*H1626</f>
        <v>0</v>
      </c>
      <c r="U1626" s="41"/>
      <c r="V1626" s="41"/>
      <c r="W1626" s="41"/>
      <c r="X1626" s="41"/>
      <c r="Y1626" s="41"/>
      <c r="Z1626" s="41"/>
      <c r="AA1626" s="41"/>
      <c r="AB1626" s="41"/>
      <c r="AC1626" s="41"/>
      <c r="AD1626" s="41"/>
      <c r="AE1626" s="41"/>
      <c r="AR1626" s="218" t="s">
        <v>396</v>
      </c>
      <c r="AT1626" s="218" t="s">
        <v>224</v>
      </c>
      <c r="AU1626" s="218" t="s">
        <v>85</v>
      </c>
      <c r="AY1626" s="20" t="s">
        <v>146</v>
      </c>
      <c r="BE1626" s="219">
        <f>IF(N1626="základní",J1626,0)</f>
        <v>0</v>
      </c>
      <c r="BF1626" s="219">
        <f>IF(N1626="snížená",J1626,0)</f>
        <v>0</v>
      </c>
      <c r="BG1626" s="219">
        <f>IF(N1626="zákl. přenesená",J1626,0)</f>
        <v>0</v>
      </c>
      <c r="BH1626" s="219">
        <f>IF(N1626="sníž. přenesená",J1626,0)</f>
        <v>0</v>
      </c>
      <c r="BI1626" s="219">
        <f>IF(N1626="nulová",J1626,0)</f>
        <v>0</v>
      </c>
      <c r="BJ1626" s="20" t="s">
        <v>83</v>
      </c>
      <c r="BK1626" s="219">
        <f>ROUND(I1626*H1626,2)</f>
        <v>0</v>
      </c>
      <c r="BL1626" s="20" t="s">
        <v>266</v>
      </c>
      <c r="BM1626" s="218" t="s">
        <v>1949</v>
      </c>
    </row>
    <row r="1627" s="14" customFormat="1">
      <c r="A1627" s="14"/>
      <c r="B1627" s="236"/>
      <c r="C1627" s="237"/>
      <c r="D1627" s="227" t="s">
        <v>157</v>
      </c>
      <c r="E1627" s="238" t="s">
        <v>19</v>
      </c>
      <c r="F1627" s="239" t="s">
        <v>1950</v>
      </c>
      <c r="G1627" s="237"/>
      <c r="H1627" s="240">
        <v>0.22600000000000001</v>
      </c>
      <c r="I1627" s="241"/>
      <c r="J1627" s="237"/>
      <c r="K1627" s="237"/>
      <c r="L1627" s="242"/>
      <c r="M1627" s="243"/>
      <c r="N1627" s="244"/>
      <c r="O1627" s="244"/>
      <c r="P1627" s="244"/>
      <c r="Q1627" s="244"/>
      <c r="R1627" s="244"/>
      <c r="S1627" s="244"/>
      <c r="T1627" s="245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46" t="s">
        <v>157</v>
      </c>
      <c r="AU1627" s="246" t="s">
        <v>85</v>
      </c>
      <c r="AV1627" s="14" t="s">
        <v>85</v>
      </c>
      <c r="AW1627" s="14" t="s">
        <v>37</v>
      </c>
      <c r="AX1627" s="14" t="s">
        <v>83</v>
      </c>
      <c r="AY1627" s="246" t="s">
        <v>146</v>
      </c>
    </row>
    <row r="1628" s="2" customFormat="1" ht="16.5" customHeight="1">
      <c r="A1628" s="41"/>
      <c r="B1628" s="42"/>
      <c r="C1628" s="207" t="s">
        <v>1951</v>
      </c>
      <c r="D1628" s="207" t="s">
        <v>148</v>
      </c>
      <c r="E1628" s="208" t="s">
        <v>1952</v>
      </c>
      <c r="F1628" s="209" t="s">
        <v>1953</v>
      </c>
      <c r="G1628" s="210" t="s">
        <v>256</v>
      </c>
      <c r="H1628" s="211">
        <v>6</v>
      </c>
      <c r="I1628" s="212"/>
      <c r="J1628" s="213">
        <f>ROUND(I1628*H1628,2)</f>
        <v>0</v>
      </c>
      <c r="K1628" s="209" t="s">
        <v>152</v>
      </c>
      <c r="L1628" s="47"/>
      <c r="M1628" s="214" t="s">
        <v>19</v>
      </c>
      <c r="N1628" s="215" t="s">
        <v>46</v>
      </c>
      <c r="O1628" s="87"/>
      <c r="P1628" s="216">
        <f>O1628*H1628</f>
        <v>0</v>
      </c>
      <c r="Q1628" s="216">
        <v>0</v>
      </c>
      <c r="R1628" s="216">
        <f>Q1628*H1628</f>
        <v>0</v>
      </c>
      <c r="S1628" s="216">
        <v>0.0043</v>
      </c>
      <c r="T1628" s="217">
        <f>S1628*H1628</f>
        <v>0.0258</v>
      </c>
      <c r="U1628" s="41"/>
      <c r="V1628" s="41"/>
      <c r="W1628" s="41"/>
      <c r="X1628" s="41"/>
      <c r="Y1628" s="41"/>
      <c r="Z1628" s="41"/>
      <c r="AA1628" s="41"/>
      <c r="AB1628" s="41"/>
      <c r="AC1628" s="41"/>
      <c r="AD1628" s="41"/>
      <c r="AE1628" s="41"/>
      <c r="AR1628" s="218" t="s">
        <v>266</v>
      </c>
      <c r="AT1628" s="218" t="s">
        <v>148</v>
      </c>
      <c r="AU1628" s="218" t="s">
        <v>85</v>
      </c>
      <c r="AY1628" s="20" t="s">
        <v>146</v>
      </c>
      <c r="BE1628" s="219">
        <f>IF(N1628="základní",J1628,0)</f>
        <v>0</v>
      </c>
      <c r="BF1628" s="219">
        <f>IF(N1628="snížená",J1628,0)</f>
        <v>0</v>
      </c>
      <c r="BG1628" s="219">
        <f>IF(N1628="zákl. přenesená",J1628,0)</f>
        <v>0</v>
      </c>
      <c r="BH1628" s="219">
        <f>IF(N1628="sníž. přenesená",J1628,0)</f>
        <v>0</v>
      </c>
      <c r="BI1628" s="219">
        <f>IF(N1628="nulová",J1628,0)</f>
        <v>0</v>
      </c>
      <c r="BJ1628" s="20" t="s">
        <v>83</v>
      </c>
      <c r="BK1628" s="219">
        <f>ROUND(I1628*H1628,2)</f>
        <v>0</v>
      </c>
      <c r="BL1628" s="20" t="s">
        <v>266</v>
      </c>
      <c r="BM1628" s="218" t="s">
        <v>1954</v>
      </c>
    </row>
    <row r="1629" s="2" customFormat="1">
      <c r="A1629" s="41"/>
      <c r="B1629" s="42"/>
      <c r="C1629" s="43"/>
      <c r="D1629" s="220" t="s">
        <v>155</v>
      </c>
      <c r="E1629" s="43"/>
      <c r="F1629" s="221" t="s">
        <v>1955</v>
      </c>
      <c r="G1629" s="43"/>
      <c r="H1629" s="43"/>
      <c r="I1629" s="222"/>
      <c r="J1629" s="43"/>
      <c r="K1629" s="43"/>
      <c r="L1629" s="47"/>
      <c r="M1629" s="223"/>
      <c r="N1629" s="224"/>
      <c r="O1629" s="87"/>
      <c r="P1629" s="87"/>
      <c r="Q1629" s="87"/>
      <c r="R1629" s="87"/>
      <c r="S1629" s="87"/>
      <c r="T1629" s="88"/>
      <c r="U1629" s="41"/>
      <c r="V1629" s="41"/>
      <c r="W1629" s="41"/>
      <c r="X1629" s="41"/>
      <c r="Y1629" s="41"/>
      <c r="Z1629" s="41"/>
      <c r="AA1629" s="41"/>
      <c r="AB1629" s="41"/>
      <c r="AC1629" s="41"/>
      <c r="AD1629" s="41"/>
      <c r="AE1629" s="41"/>
      <c r="AT1629" s="20" t="s">
        <v>155</v>
      </c>
      <c r="AU1629" s="20" t="s">
        <v>85</v>
      </c>
    </row>
    <row r="1630" s="13" customFormat="1">
      <c r="A1630" s="13"/>
      <c r="B1630" s="225"/>
      <c r="C1630" s="226"/>
      <c r="D1630" s="227" t="s">
        <v>157</v>
      </c>
      <c r="E1630" s="228" t="s">
        <v>19</v>
      </c>
      <c r="F1630" s="229" t="s">
        <v>1932</v>
      </c>
      <c r="G1630" s="226"/>
      <c r="H1630" s="228" t="s">
        <v>19</v>
      </c>
      <c r="I1630" s="230"/>
      <c r="J1630" s="226"/>
      <c r="K1630" s="226"/>
      <c r="L1630" s="231"/>
      <c r="M1630" s="232"/>
      <c r="N1630" s="233"/>
      <c r="O1630" s="233"/>
      <c r="P1630" s="233"/>
      <c r="Q1630" s="233"/>
      <c r="R1630" s="233"/>
      <c r="S1630" s="233"/>
      <c r="T1630" s="234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5" t="s">
        <v>157</v>
      </c>
      <c r="AU1630" s="235" t="s">
        <v>85</v>
      </c>
      <c r="AV1630" s="13" t="s">
        <v>83</v>
      </c>
      <c r="AW1630" s="13" t="s">
        <v>37</v>
      </c>
      <c r="AX1630" s="13" t="s">
        <v>75</v>
      </c>
      <c r="AY1630" s="235" t="s">
        <v>146</v>
      </c>
    </row>
    <row r="1631" s="13" customFormat="1">
      <c r="A1631" s="13"/>
      <c r="B1631" s="225"/>
      <c r="C1631" s="226"/>
      <c r="D1631" s="227" t="s">
        <v>157</v>
      </c>
      <c r="E1631" s="228" t="s">
        <v>19</v>
      </c>
      <c r="F1631" s="229" t="s">
        <v>1933</v>
      </c>
      <c r="G1631" s="226"/>
      <c r="H1631" s="228" t="s">
        <v>19</v>
      </c>
      <c r="I1631" s="230"/>
      <c r="J1631" s="226"/>
      <c r="K1631" s="226"/>
      <c r="L1631" s="231"/>
      <c r="M1631" s="232"/>
      <c r="N1631" s="233"/>
      <c r="O1631" s="233"/>
      <c r="P1631" s="233"/>
      <c r="Q1631" s="233"/>
      <c r="R1631" s="233"/>
      <c r="S1631" s="233"/>
      <c r="T1631" s="234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5" t="s">
        <v>157</v>
      </c>
      <c r="AU1631" s="235" t="s">
        <v>85</v>
      </c>
      <c r="AV1631" s="13" t="s">
        <v>83</v>
      </c>
      <c r="AW1631" s="13" t="s">
        <v>37</v>
      </c>
      <c r="AX1631" s="13" t="s">
        <v>75</v>
      </c>
      <c r="AY1631" s="235" t="s">
        <v>146</v>
      </c>
    </row>
    <row r="1632" s="14" customFormat="1">
      <c r="A1632" s="14"/>
      <c r="B1632" s="236"/>
      <c r="C1632" s="237"/>
      <c r="D1632" s="227" t="s">
        <v>157</v>
      </c>
      <c r="E1632" s="238" t="s">
        <v>19</v>
      </c>
      <c r="F1632" s="239" t="s">
        <v>1934</v>
      </c>
      <c r="G1632" s="237"/>
      <c r="H1632" s="240">
        <v>6</v>
      </c>
      <c r="I1632" s="241"/>
      <c r="J1632" s="237"/>
      <c r="K1632" s="237"/>
      <c r="L1632" s="242"/>
      <c r="M1632" s="243"/>
      <c r="N1632" s="244"/>
      <c r="O1632" s="244"/>
      <c r="P1632" s="244"/>
      <c r="Q1632" s="244"/>
      <c r="R1632" s="244"/>
      <c r="S1632" s="244"/>
      <c r="T1632" s="245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46" t="s">
        <v>157</v>
      </c>
      <c r="AU1632" s="246" t="s">
        <v>85</v>
      </c>
      <c r="AV1632" s="14" t="s">
        <v>85</v>
      </c>
      <c r="AW1632" s="14" t="s">
        <v>37</v>
      </c>
      <c r="AX1632" s="14" t="s">
        <v>75</v>
      </c>
      <c r="AY1632" s="246" t="s">
        <v>146</v>
      </c>
    </row>
    <row r="1633" s="16" customFormat="1">
      <c r="A1633" s="16"/>
      <c r="B1633" s="258"/>
      <c r="C1633" s="259"/>
      <c r="D1633" s="227" t="s">
        <v>157</v>
      </c>
      <c r="E1633" s="260" t="s">
        <v>19</v>
      </c>
      <c r="F1633" s="261" t="s">
        <v>167</v>
      </c>
      <c r="G1633" s="259"/>
      <c r="H1633" s="262">
        <v>6</v>
      </c>
      <c r="I1633" s="263"/>
      <c r="J1633" s="259"/>
      <c r="K1633" s="259"/>
      <c r="L1633" s="264"/>
      <c r="M1633" s="265"/>
      <c r="N1633" s="266"/>
      <c r="O1633" s="266"/>
      <c r="P1633" s="266"/>
      <c r="Q1633" s="266"/>
      <c r="R1633" s="266"/>
      <c r="S1633" s="266"/>
      <c r="T1633" s="267"/>
      <c r="U1633" s="16"/>
      <c r="V1633" s="16"/>
      <c r="W1633" s="16"/>
      <c r="X1633" s="16"/>
      <c r="Y1633" s="16"/>
      <c r="Z1633" s="16"/>
      <c r="AA1633" s="16"/>
      <c r="AB1633" s="16"/>
      <c r="AC1633" s="16"/>
      <c r="AD1633" s="16"/>
      <c r="AE1633" s="16"/>
      <c r="AT1633" s="268" t="s">
        <v>157</v>
      </c>
      <c r="AU1633" s="268" t="s">
        <v>85</v>
      </c>
      <c r="AV1633" s="16" t="s">
        <v>153</v>
      </c>
      <c r="AW1633" s="16" t="s">
        <v>37</v>
      </c>
      <c r="AX1633" s="16" t="s">
        <v>83</v>
      </c>
      <c r="AY1633" s="268" t="s">
        <v>146</v>
      </c>
    </row>
    <row r="1634" s="2" customFormat="1" ht="16.5" customHeight="1">
      <c r="A1634" s="41"/>
      <c r="B1634" s="42"/>
      <c r="C1634" s="269" t="s">
        <v>1956</v>
      </c>
      <c r="D1634" s="269" t="s">
        <v>224</v>
      </c>
      <c r="E1634" s="270" t="s">
        <v>1957</v>
      </c>
      <c r="F1634" s="271" t="s">
        <v>1958</v>
      </c>
      <c r="G1634" s="272" t="s">
        <v>151</v>
      </c>
      <c r="H1634" s="273">
        <v>0.29999999999999999</v>
      </c>
      <c r="I1634" s="274"/>
      <c r="J1634" s="275">
        <f>ROUND(I1634*H1634,2)</f>
        <v>0</v>
      </c>
      <c r="K1634" s="271" t="s">
        <v>152</v>
      </c>
      <c r="L1634" s="276"/>
      <c r="M1634" s="277" t="s">
        <v>19</v>
      </c>
      <c r="N1634" s="278" t="s">
        <v>46</v>
      </c>
      <c r="O1634" s="87"/>
      <c r="P1634" s="216">
        <f>O1634*H1634</f>
        <v>0</v>
      </c>
      <c r="Q1634" s="216">
        <v>0.75</v>
      </c>
      <c r="R1634" s="216">
        <f>Q1634*H1634</f>
        <v>0.22499999999999998</v>
      </c>
      <c r="S1634" s="216">
        <v>0</v>
      </c>
      <c r="T1634" s="217">
        <f>S1634*H1634</f>
        <v>0</v>
      </c>
      <c r="U1634" s="41"/>
      <c r="V1634" s="41"/>
      <c r="W1634" s="41"/>
      <c r="X1634" s="41"/>
      <c r="Y1634" s="41"/>
      <c r="Z1634" s="41"/>
      <c r="AA1634" s="41"/>
      <c r="AB1634" s="41"/>
      <c r="AC1634" s="41"/>
      <c r="AD1634" s="41"/>
      <c r="AE1634" s="41"/>
      <c r="AR1634" s="218" t="s">
        <v>396</v>
      </c>
      <c r="AT1634" s="218" t="s">
        <v>224</v>
      </c>
      <c r="AU1634" s="218" t="s">
        <v>85</v>
      </c>
      <c r="AY1634" s="20" t="s">
        <v>146</v>
      </c>
      <c r="BE1634" s="219">
        <f>IF(N1634="základní",J1634,0)</f>
        <v>0</v>
      </c>
      <c r="BF1634" s="219">
        <f>IF(N1634="snížená",J1634,0)</f>
        <v>0</v>
      </c>
      <c r="BG1634" s="219">
        <f>IF(N1634="zákl. přenesená",J1634,0)</f>
        <v>0</v>
      </c>
      <c r="BH1634" s="219">
        <f>IF(N1634="sníž. přenesená",J1634,0)</f>
        <v>0</v>
      </c>
      <c r="BI1634" s="219">
        <f>IF(N1634="nulová",J1634,0)</f>
        <v>0</v>
      </c>
      <c r="BJ1634" s="20" t="s">
        <v>83</v>
      </c>
      <c r="BK1634" s="219">
        <f>ROUND(I1634*H1634,2)</f>
        <v>0</v>
      </c>
      <c r="BL1634" s="20" t="s">
        <v>266</v>
      </c>
      <c r="BM1634" s="218" t="s">
        <v>1959</v>
      </c>
    </row>
    <row r="1635" s="14" customFormat="1">
      <c r="A1635" s="14"/>
      <c r="B1635" s="236"/>
      <c r="C1635" s="237"/>
      <c r="D1635" s="227" t="s">
        <v>157</v>
      </c>
      <c r="E1635" s="238" t="s">
        <v>19</v>
      </c>
      <c r="F1635" s="239" t="s">
        <v>1960</v>
      </c>
      <c r="G1635" s="237"/>
      <c r="H1635" s="240">
        <v>0.29999999999999999</v>
      </c>
      <c r="I1635" s="241"/>
      <c r="J1635" s="237"/>
      <c r="K1635" s="237"/>
      <c r="L1635" s="242"/>
      <c r="M1635" s="243"/>
      <c r="N1635" s="244"/>
      <c r="O1635" s="244"/>
      <c r="P1635" s="244"/>
      <c r="Q1635" s="244"/>
      <c r="R1635" s="244"/>
      <c r="S1635" s="244"/>
      <c r="T1635" s="245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46" t="s">
        <v>157</v>
      </c>
      <c r="AU1635" s="246" t="s">
        <v>85</v>
      </c>
      <c r="AV1635" s="14" t="s">
        <v>85</v>
      </c>
      <c r="AW1635" s="14" t="s">
        <v>37</v>
      </c>
      <c r="AX1635" s="14" t="s">
        <v>83</v>
      </c>
      <c r="AY1635" s="246" t="s">
        <v>146</v>
      </c>
    </row>
    <row r="1636" s="2" customFormat="1" ht="16.5" customHeight="1">
      <c r="A1636" s="41"/>
      <c r="B1636" s="42"/>
      <c r="C1636" s="207" t="s">
        <v>1961</v>
      </c>
      <c r="D1636" s="207" t="s">
        <v>148</v>
      </c>
      <c r="E1636" s="208" t="s">
        <v>1962</v>
      </c>
      <c r="F1636" s="209" t="s">
        <v>1963</v>
      </c>
      <c r="G1636" s="210" t="s">
        <v>256</v>
      </c>
      <c r="H1636" s="211">
        <v>6</v>
      </c>
      <c r="I1636" s="212"/>
      <c r="J1636" s="213">
        <f>ROUND(I1636*H1636,2)</f>
        <v>0</v>
      </c>
      <c r="K1636" s="209" t="s">
        <v>152</v>
      </c>
      <c r="L1636" s="47"/>
      <c r="M1636" s="214" t="s">
        <v>19</v>
      </c>
      <c r="N1636" s="215" t="s">
        <v>46</v>
      </c>
      <c r="O1636" s="87"/>
      <c r="P1636" s="216">
        <f>O1636*H1636</f>
        <v>0</v>
      </c>
      <c r="Q1636" s="216">
        <v>0</v>
      </c>
      <c r="R1636" s="216">
        <f>Q1636*H1636</f>
        <v>0</v>
      </c>
      <c r="S1636" s="216">
        <v>0</v>
      </c>
      <c r="T1636" s="217">
        <f>S1636*H1636</f>
        <v>0</v>
      </c>
      <c r="U1636" s="41"/>
      <c r="V1636" s="41"/>
      <c r="W1636" s="41"/>
      <c r="X1636" s="41"/>
      <c r="Y1636" s="41"/>
      <c r="Z1636" s="41"/>
      <c r="AA1636" s="41"/>
      <c r="AB1636" s="41"/>
      <c r="AC1636" s="41"/>
      <c r="AD1636" s="41"/>
      <c r="AE1636" s="41"/>
      <c r="AR1636" s="218" t="s">
        <v>266</v>
      </c>
      <c r="AT1636" s="218" t="s">
        <v>148</v>
      </c>
      <c r="AU1636" s="218" t="s">
        <v>85</v>
      </c>
      <c r="AY1636" s="20" t="s">
        <v>146</v>
      </c>
      <c r="BE1636" s="219">
        <f>IF(N1636="základní",J1636,0)</f>
        <v>0</v>
      </c>
      <c r="BF1636" s="219">
        <f>IF(N1636="snížená",J1636,0)</f>
        <v>0</v>
      </c>
      <c r="BG1636" s="219">
        <f>IF(N1636="zákl. přenesená",J1636,0)</f>
        <v>0</v>
      </c>
      <c r="BH1636" s="219">
        <f>IF(N1636="sníž. přenesená",J1636,0)</f>
        <v>0</v>
      </c>
      <c r="BI1636" s="219">
        <f>IF(N1636="nulová",J1636,0)</f>
        <v>0</v>
      </c>
      <c r="BJ1636" s="20" t="s">
        <v>83</v>
      </c>
      <c r="BK1636" s="219">
        <f>ROUND(I1636*H1636,2)</f>
        <v>0</v>
      </c>
      <c r="BL1636" s="20" t="s">
        <v>266</v>
      </c>
      <c r="BM1636" s="218" t="s">
        <v>1964</v>
      </c>
    </row>
    <row r="1637" s="2" customFormat="1">
      <c r="A1637" s="41"/>
      <c r="B1637" s="42"/>
      <c r="C1637" s="43"/>
      <c r="D1637" s="220" t="s">
        <v>155</v>
      </c>
      <c r="E1637" s="43"/>
      <c r="F1637" s="221" t="s">
        <v>1965</v>
      </c>
      <c r="G1637" s="43"/>
      <c r="H1637" s="43"/>
      <c r="I1637" s="222"/>
      <c r="J1637" s="43"/>
      <c r="K1637" s="43"/>
      <c r="L1637" s="47"/>
      <c r="M1637" s="223"/>
      <c r="N1637" s="224"/>
      <c r="O1637" s="87"/>
      <c r="P1637" s="87"/>
      <c r="Q1637" s="87"/>
      <c r="R1637" s="87"/>
      <c r="S1637" s="87"/>
      <c r="T1637" s="88"/>
      <c r="U1637" s="41"/>
      <c r="V1637" s="41"/>
      <c r="W1637" s="41"/>
      <c r="X1637" s="41"/>
      <c r="Y1637" s="41"/>
      <c r="Z1637" s="41"/>
      <c r="AA1637" s="41"/>
      <c r="AB1637" s="41"/>
      <c r="AC1637" s="41"/>
      <c r="AD1637" s="41"/>
      <c r="AE1637" s="41"/>
      <c r="AT1637" s="20" t="s">
        <v>155</v>
      </c>
      <c r="AU1637" s="20" t="s">
        <v>85</v>
      </c>
    </row>
    <row r="1638" s="13" customFormat="1">
      <c r="A1638" s="13"/>
      <c r="B1638" s="225"/>
      <c r="C1638" s="226"/>
      <c r="D1638" s="227" t="s">
        <v>157</v>
      </c>
      <c r="E1638" s="228" t="s">
        <v>19</v>
      </c>
      <c r="F1638" s="229" t="s">
        <v>1932</v>
      </c>
      <c r="G1638" s="226"/>
      <c r="H1638" s="228" t="s">
        <v>19</v>
      </c>
      <c r="I1638" s="230"/>
      <c r="J1638" s="226"/>
      <c r="K1638" s="226"/>
      <c r="L1638" s="231"/>
      <c r="M1638" s="232"/>
      <c r="N1638" s="233"/>
      <c r="O1638" s="233"/>
      <c r="P1638" s="233"/>
      <c r="Q1638" s="233"/>
      <c r="R1638" s="233"/>
      <c r="S1638" s="233"/>
      <c r="T1638" s="234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5" t="s">
        <v>157</v>
      </c>
      <c r="AU1638" s="235" t="s">
        <v>85</v>
      </c>
      <c r="AV1638" s="13" t="s">
        <v>83</v>
      </c>
      <c r="AW1638" s="13" t="s">
        <v>37</v>
      </c>
      <c r="AX1638" s="13" t="s">
        <v>75</v>
      </c>
      <c r="AY1638" s="235" t="s">
        <v>146</v>
      </c>
    </row>
    <row r="1639" s="13" customFormat="1">
      <c r="A1639" s="13"/>
      <c r="B1639" s="225"/>
      <c r="C1639" s="226"/>
      <c r="D1639" s="227" t="s">
        <v>157</v>
      </c>
      <c r="E1639" s="228" t="s">
        <v>19</v>
      </c>
      <c r="F1639" s="229" t="s">
        <v>1933</v>
      </c>
      <c r="G1639" s="226"/>
      <c r="H1639" s="228" t="s">
        <v>19</v>
      </c>
      <c r="I1639" s="230"/>
      <c r="J1639" s="226"/>
      <c r="K1639" s="226"/>
      <c r="L1639" s="231"/>
      <c r="M1639" s="232"/>
      <c r="N1639" s="233"/>
      <c r="O1639" s="233"/>
      <c r="P1639" s="233"/>
      <c r="Q1639" s="233"/>
      <c r="R1639" s="233"/>
      <c r="S1639" s="233"/>
      <c r="T1639" s="234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5" t="s">
        <v>157</v>
      </c>
      <c r="AU1639" s="235" t="s">
        <v>85</v>
      </c>
      <c r="AV1639" s="13" t="s">
        <v>83</v>
      </c>
      <c r="AW1639" s="13" t="s">
        <v>37</v>
      </c>
      <c r="AX1639" s="13" t="s">
        <v>75</v>
      </c>
      <c r="AY1639" s="235" t="s">
        <v>146</v>
      </c>
    </row>
    <row r="1640" s="14" customFormat="1">
      <c r="A1640" s="14"/>
      <c r="B1640" s="236"/>
      <c r="C1640" s="237"/>
      <c r="D1640" s="227" t="s">
        <v>157</v>
      </c>
      <c r="E1640" s="238" t="s">
        <v>19</v>
      </c>
      <c r="F1640" s="239" t="s">
        <v>1934</v>
      </c>
      <c r="G1640" s="237"/>
      <c r="H1640" s="240">
        <v>6</v>
      </c>
      <c r="I1640" s="241"/>
      <c r="J1640" s="237"/>
      <c r="K1640" s="237"/>
      <c r="L1640" s="242"/>
      <c r="M1640" s="243"/>
      <c r="N1640" s="244"/>
      <c r="O1640" s="244"/>
      <c r="P1640" s="244"/>
      <c r="Q1640" s="244"/>
      <c r="R1640" s="244"/>
      <c r="S1640" s="244"/>
      <c r="T1640" s="245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46" t="s">
        <v>157</v>
      </c>
      <c r="AU1640" s="246" t="s">
        <v>85</v>
      </c>
      <c r="AV1640" s="14" t="s">
        <v>85</v>
      </c>
      <c r="AW1640" s="14" t="s">
        <v>37</v>
      </c>
      <c r="AX1640" s="14" t="s">
        <v>75</v>
      </c>
      <c r="AY1640" s="246" t="s">
        <v>146</v>
      </c>
    </row>
    <row r="1641" s="16" customFormat="1">
      <c r="A1641" s="16"/>
      <c r="B1641" s="258"/>
      <c r="C1641" s="259"/>
      <c r="D1641" s="227" t="s">
        <v>157</v>
      </c>
      <c r="E1641" s="260" t="s">
        <v>19</v>
      </c>
      <c r="F1641" s="261" t="s">
        <v>167</v>
      </c>
      <c r="G1641" s="259"/>
      <c r="H1641" s="262">
        <v>6</v>
      </c>
      <c r="I1641" s="263"/>
      <c r="J1641" s="259"/>
      <c r="K1641" s="259"/>
      <c r="L1641" s="264"/>
      <c r="M1641" s="265"/>
      <c r="N1641" s="266"/>
      <c r="O1641" s="266"/>
      <c r="P1641" s="266"/>
      <c r="Q1641" s="266"/>
      <c r="R1641" s="266"/>
      <c r="S1641" s="266"/>
      <c r="T1641" s="267"/>
      <c r="U1641" s="16"/>
      <c r="V1641" s="16"/>
      <c r="W1641" s="16"/>
      <c r="X1641" s="16"/>
      <c r="Y1641" s="16"/>
      <c r="Z1641" s="16"/>
      <c r="AA1641" s="16"/>
      <c r="AB1641" s="16"/>
      <c r="AC1641" s="16"/>
      <c r="AD1641" s="16"/>
      <c r="AE1641" s="16"/>
      <c r="AT1641" s="268" t="s">
        <v>157</v>
      </c>
      <c r="AU1641" s="268" t="s">
        <v>85</v>
      </c>
      <c r="AV1641" s="16" t="s">
        <v>153</v>
      </c>
      <c r="AW1641" s="16" t="s">
        <v>37</v>
      </c>
      <c r="AX1641" s="16" t="s">
        <v>83</v>
      </c>
      <c r="AY1641" s="268" t="s">
        <v>146</v>
      </c>
    </row>
    <row r="1642" s="2" customFormat="1" ht="21.75" customHeight="1">
      <c r="A1642" s="41"/>
      <c r="B1642" s="42"/>
      <c r="C1642" s="207" t="s">
        <v>1966</v>
      </c>
      <c r="D1642" s="207" t="s">
        <v>148</v>
      </c>
      <c r="E1642" s="208" t="s">
        <v>1967</v>
      </c>
      <c r="F1642" s="209" t="s">
        <v>1968</v>
      </c>
      <c r="G1642" s="210" t="s">
        <v>256</v>
      </c>
      <c r="H1642" s="211">
        <v>1</v>
      </c>
      <c r="I1642" s="212"/>
      <c r="J1642" s="213">
        <f>ROUND(I1642*H1642,2)</f>
        <v>0</v>
      </c>
      <c r="K1642" s="209" t="s">
        <v>152</v>
      </c>
      <c r="L1642" s="47"/>
      <c r="M1642" s="214" t="s">
        <v>19</v>
      </c>
      <c r="N1642" s="215" t="s">
        <v>46</v>
      </c>
      <c r="O1642" s="87"/>
      <c r="P1642" s="216">
        <f>O1642*H1642</f>
        <v>0</v>
      </c>
      <c r="Q1642" s="216">
        <v>0.00046999999999999999</v>
      </c>
      <c r="R1642" s="216">
        <f>Q1642*H1642</f>
        <v>0.00046999999999999999</v>
      </c>
      <c r="S1642" s="216">
        <v>0</v>
      </c>
      <c r="T1642" s="217">
        <f>S1642*H1642</f>
        <v>0</v>
      </c>
      <c r="U1642" s="41"/>
      <c r="V1642" s="41"/>
      <c r="W1642" s="41"/>
      <c r="X1642" s="41"/>
      <c r="Y1642" s="41"/>
      <c r="Z1642" s="41"/>
      <c r="AA1642" s="41"/>
      <c r="AB1642" s="41"/>
      <c r="AC1642" s="41"/>
      <c r="AD1642" s="41"/>
      <c r="AE1642" s="41"/>
      <c r="AR1642" s="218" t="s">
        <v>266</v>
      </c>
      <c r="AT1642" s="218" t="s">
        <v>148</v>
      </c>
      <c r="AU1642" s="218" t="s">
        <v>85</v>
      </c>
      <c r="AY1642" s="20" t="s">
        <v>146</v>
      </c>
      <c r="BE1642" s="219">
        <f>IF(N1642="základní",J1642,0)</f>
        <v>0</v>
      </c>
      <c r="BF1642" s="219">
        <f>IF(N1642="snížená",J1642,0)</f>
        <v>0</v>
      </c>
      <c r="BG1642" s="219">
        <f>IF(N1642="zákl. přenesená",J1642,0)</f>
        <v>0</v>
      </c>
      <c r="BH1642" s="219">
        <f>IF(N1642="sníž. přenesená",J1642,0)</f>
        <v>0</v>
      </c>
      <c r="BI1642" s="219">
        <f>IF(N1642="nulová",J1642,0)</f>
        <v>0</v>
      </c>
      <c r="BJ1642" s="20" t="s">
        <v>83</v>
      </c>
      <c r="BK1642" s="219">
        <f>ROUND(I1642*H1642,2)</f>
        <v>0</v>
      </c>
      <c r="BL1642" s="20" t="s">
        <v>266</v>
      </c>
      <c r="BM1642" s="218" t="s">
        <v>1969</v>
      </c>
    </row>
    <row r="1643" s="2" customFormat="1">
      <c r="A1643" s="41"/>
      <c r="B1643" s="42"/>
      <c r="C1643" s="43"/>
      <c r="D1643" s="220" t="s">
        <v>155</v>
      </c>
      <c r="E1643" s="43"/>
      <c r="F1643" s="221" t="s">
        <v>1970</v>
      </c>
      <c r="G1643" s="43"/>
      <c r="H1643" s="43"/>
      <c r="I1643" s="222"/>
      <c r="J1643" s="43"/>
      <c r="K1643" s="43"/>
      <c r="L1643" s="47"/>
      <c r="M1643" s="223"/>
      <c r="N1643" s="224"/>
      <c r="O1643" s="87"/>
      <c r="P1643" s="87"/>
      <c r="Q1643" s="87"/>
      <c r="R1643" s="87"/>
      <c r="S1643" s="87"/>
      <c r="T1643" s="88"/>
      <c r="U1643" s="41"/>
      <c r="V1643" s="41"/>
      <c r="W1643" s="41"/>
      <c r="X1643" s="41"/>
      <c r="Y1643" s="41"/>
      <c r="Z1643" s="41"/>
      <c r="AA1643" s="41"/>
      <c r="AB1643" s="41"/>
      <c r="AC1643" s="41"/>
      <c r="AD1643" s="41"/>
      <c r="AE1643" s="41"/>
      <c r="AT1643" s="20" t="s">
        <v>155</v>
      </c>
      <c r="AU1643" s="20" t="s">
        <v>85</v>
      </c>
    </row>
    <row r="1644" s="13" customFormat="1">
      <c r="A1644" s="13"/>
      <c r="B1644" s="225"/>
      <c r="C1644" s="226"/>
      <c r="D1644" s="227" t="s">
        <v>157</v>
      </c>
      <c r="E1644" s="228" t="s">
        <v>19</v>
      </c>
      <c r="F1644" s="229" t="s">
        <v>1774</v>
      </c>
      <c r="G1644" s="226"/>
      <c r="H1644" s="228" t="s">
        <v>19</v>
      </c>
      <c r="I1644" s="230"/>
      <c r="J1644" s="226"/>
      <c r="K1644" s="226"/>
      <c r="L1644" s="231"/>
      <c r="M1644" s="232"/>
      <c r="N1644" s="233"/>
      <c r="O1644" s="233"/>
      <c r="P1644" s="233"/>
      <c r="Q1644" s="233"/>
      <c r="R1644" s="233"/>
      <c r="S1644" s="233"/>
      <c r="T1644" s="234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5" t="s">
        <v>157</v>
      </c>
      <c r="AU1644" s="235" t="s">
        <v>85</v>
      </c>
      <c r="AV1644" s="13" t="s">
        <v>83</v>
      </c>
      <c r="AW1644" s="13" t="s">
        <v>37</v>
      </c>
      <c r="AX1644" s="13" t="s">
        <v>75</v>
      </c>
      <c r="AY1644" s="235" t="s">
        <v>146</v>
      </c>
    </row>
    <row r="1645" s="14" customFormat="1">
      <c r="A1645" s="14"/>
      <c r="B1645" s="236"/>
      <c r="C1645" s="237"/>
      <c r="D1645" s="227" t="s">
        <v>157</v>
      </c>
      <c r="E1645" s="238" t="s">
        <v>19</v>
      </c>
      <c r="F1645" s="239" t="s">
        <v>83</v>
      </c>
      <c r="G1645" s="237"/>
      <c r="H1645" s="240">
        <v>1</v>
      </c>
      <c r="I1645" s="241"/>
      <c r="J1645" s="237"/>
      <c r="K1645" s="237"/>
      <c r="L1645" s="242"/>
      <c r="M1645" s="243"/>
      <c r="N1645" s="244"/>
      <c r="O1645" s="244"/>
      <c r="P1645" s="244"/>
      <c r="Q1645" s="244"/>
      <c r="R1645" s="244"/>
      <c r="S1645" s="244"/>
      <c r="T1645" s="245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46" t="s">
        <v>157</v>
      </c>
      <c r="AU1645" s="246" t="s">
        <v>85</v>
      </c>
      <c r="AV1645" s="14" t="s">
        <v>85</v>
      </c>
      <c r="AW1645" s="14" t="s">
        <v>37</v>
      </c>
      <c r="AX1645" s="14" t="s">
        <v>75</v>
      </c>
      <c r="AY1645" s="246" t="s">
        <v>146</v>
      </c>
    </row>
    <row r="1646" s="16" customFormat="1">
      <c r="A1646" s="16"/>
      <c r="B1646" s="258"/>
      <c r="C1646" s="259"/>
      <c r="D1646" s="227" t="s">
        <v>157</v>
      </c>
      <c r="E1646" s="260" t="s">
        <v>19</v>
      </c>
      <c r="F1646" s="261" t="s">
        <v>167</v>
      </c>
      <c r="G1646" s="259"/>
      <c r="H1646" s="262">
        <v>1</v>
      </c>
      <c r="I1646" s="263"/>
      <c r="J1646" s="259"/>
      <c r="K1646" s="259"/>
      <c r="L1646" s="264"/>
      <c r="M1646" s="265"/>
      <c r="N1646" s="266"/>
      <c r="O1646" s="266"/>
      <c r="P1646" s="266"/>
      <c r="Q1646" s="266"/>
      <c r="R1646" s="266"/>
      <c r="S1646" s="266"/>
      <c r="T1646" s="267"/>
      <c r="U1646" s="16"/>
      <c r="V1646" s="16"/>
      <c r="W1646" s="16"/>
      <c r="X1646" s="16"/>
      <c r="Y1646" s="16"/>
      <c r="Z1646" s="16"/>
      <c r="AA1646" s="16"/>
      <c r="AB1646" s="16"/>
      <c r="AC1646" s="16"/>
      <c r="AD1646" s="16"/>
      <c r="AE1646" s="16"/>
      <c r="AT1646" s="268" t="s">
        <v>157</v>
      </c>
      <c r="AU1646" s="268" t="s">
        <v>85</v>
      </c>
      <c r="AV1646" s="16" t="s">
        <v>153</v>
      </c>
      <c r="AW1646" s="16" t="s">
        <v>37</v>
      </c>
      <c r="AX1646" s="16" t="s">
        <v>83</v>
      </c>
      <c r="AY1646" s="268" t="s">
        <v>146</v>
      </c>
    </row>
    <row r="1647" s="2" customFormat="1" ht="16.5" customHeight="1">
      <c r="A1647" s="41"/>
      <c r="B1647" s="42"/>
      <c r="C1647" s="269" t="s">
        <v>1971</v>
      </c>
      <c r="D1647" s="269" t="s">
        <v>224</v>
      </c>
      <c r="E1647" s="270" t="s">
        <v>1972</v>
      </c>
      <c r="F1647" s="271" t="s">
        <v>1973</v>
      </c>
      <c r="G1647" s="272" t="s">
        <v>256</v>
      </c>
      <c r="H1647" s="273">
        <v>1</v>
      </c>
      <c r="I1647" s="274"/>
      <c r="J1647" s="275">
        <f>ROUND(I1647*H1647,2)</f>
        <v>0</v>
      </c>
      <c r="K1647" s="271" t="s">
        <v>152</v>
      </c>
      <c r="L1647" s="276"/>
      <c r="M1647" s="277" t="s">
        <v>19</v>
      </c>
      <c r="N1647" s="278" t="s">
        <v>46</v>
      </c>
      <c r="O1647" s="87"/>
      <c r="P1647" s="216">
        <f>O1647*H1647</f>
        <v>0</v>
      </c>
      <c r="Q1647" s="216">
        <v>0.016</v>
      </c>
      <c r="R1647" s="216">
        <f>Q1647*H1647</f>
        <v>0.016</v>
      </c>
      <c r="S1647" s="216">
        <v>0</v>
      </c>
      <c r="T1647" s="217">
        <f>S1647*H1647</f>
        <v>0</v>
      </c>
      <c r="U1647" s="41"/>
      <c r="V1647" s="41"/>
      <c r="W1647" s="41"/>
      <c r="X1647" s="41"/>
      <c r="Y1647" s="41"/>
      <c r="Z1647" s="41"/>
      <c r="AA1647" s="41"/>
      <c r="AB1647" s="41"/>
      <c r="AC1647" s="41"/>
      <c r="AD1647" s="41"/>
      <c r="AE1647" s="41"/>
      <c r="AR1647" s="218" t="s">
        <v>396</v>
      </c>
      <c r="AT1647" s="218" t="s">
        <v>224</v>
      </c>
      <c r="AU1647" s="218" t="s">
        <v>85</v>
      </c>
      <c r="AY1647" s="20" t="s">
        <v>146</v>
      </c>
      <c r="BE1647" s="219">
        <f>IF(N1647="základní",J1647,0)</f>
        <v>0</v>
      </c>
      <c r="BF1647" s="219">
        <f>IF(N1647="snížená",J1647,0)</f>
        <v>0</v>
      </c>
      <c r="BG1647" s="219">
        <f>IF(N1647="zákl. přenesená",J1647,0)</f>
        <v>0</v>
      </c>
      <c r="BH1647" s="219">
        <f>IF(N1647="sníž. přenesená",J1647,0)</f>
        <v>0</v>
      </c>
      <c r="BI1647" s="219">
        <f>IF(N1647="nulová",J1647,0)</f>
        <v>0</v>
      </c>
      <c r="BJ1647" s="20" t="s">
        <v>83</v>
      </c>
      <c r="BK1647" s="219">
        <f>ROUND(I1647*H1647,2)</f>
        <v>0</v>
      </c>
      <c r="BL1647" s="20" t="s">
        <v>266</v>
      </c>
      <c r="BM1647" s="218" t="s">
        <v>1974</v>
      </c>
    </row>
    <row r="1648" s="2" customFormat="1" ht="21.75" customHeight="1">
      <c r="A1648" s="41"/>
      <c r="B1648" s="42"/>
      <c r="C1648" s="207" t="s">
        <v>1975</v>
      </c>
      <c r="D1648" s="207" t="s">
        <v>148</v>
      </c>
      <c r="E1648" s="208" t="s">
        <v>1976</v>
      </c>
      <c r="F1648" s="209" t="s">
        <v>1968</v>
      </c>
      <c r="G1648" s="210" t="s">
        <v>256</v>
      </c>
      <c r="H1648" s="211">
        <v>4</v>
      </c>
      <c r="I1648" s="212"/>
      <c r="J1648" s="213">
        <f>ROUND(I1648*H1648,2)</f>
        <v>0</v>
      </c>
      <c r="K1648" s="209" t="s">
        <v>152</v>
      </c>
      <c r="L1648" s="47"/>
      <c r="M1648" s="214" t="s">
        <v>19</v>
      </c>
      <c r="N1648" s="215" t="s">
        <v>46</v>
      </c>
      <c r="O1648" s="87"/>
      <c r="P1648" s="216">
        <f>O1648*H1648</f>
        <v>0</v>
      </c>
      <c r="Q1648" s="216">
        <v>0.00047281249999999998</v>
      </c>
      <c r="R1648" s="216">
        <f>Q1648*H1648</f>
        <v>0.0018912499999999999</v>
      </c>
      <c r="S1648" s="216">
        <v>0</v>
      </c>
      <c r="T1648" s="217">
        <f>S1648*H1648</f>
        <v>0</v>
      </c>
      <c r="U1648" s="41"/>
      <c r="V1648" s="41"/>
      <c r="W1648" s="41"/>
      <c r="X1648" s="41"/>
      <c r="Y1648" s="41"/>
      <c r="Z1648" s="41"/>
      <c r="AA1648" s="41"/>
      <c r="AB1648" s="41"/>
      <c r="AC1648" s="41"/>
      <c r="AD1648" s="41"/>
      <c r="AE1648" s="41"/>
      <c r="AR1648" s="218" t="s">
        <v>266</v>
      </c>
      <c r="AT1648" s="218" t="s">
        <v>148</v>
      </c>
      <c r="AU1648" s="218" t="s">
        <v>85</v>
      </c>
      <c r="AY1648" s="20" t="s">
        <v>146</v>
      </c>
      <c r="BE1648" s="219">
        <f>IF(N1648="základní",J1648,0)</f>
        <v>0</v>
      </c>
      <c r="BF1648" s="219">
        <f>IF(N1648="snížená",J1648,0)</f>
        <v>0</v>
      </c>
      <c r="BG1648" s="219">
        <f>IF(N1648="zákl. přenesená",J1648,0)</f>
        <v>0</v>
      </c>
      <c r="BH1648" s="219">
        <f>IF(N1648="sníž. přenesená",J1648,0)</f>
        <v>0</v>
      </c>
      <c r="BI1648" s="219">
        <f>IF(N1648="nulová",J1648,0)</f>
        <v>0</v>
      </c>
      <c r="BJ1648" s="20" t="s">
        <v>83</v>
      </c>
      <c r="BK1648" s="219">
        <f>ROUND(I1648*H1648,2)</f>
        <v>0</v>
      </c>
      <c r="BL1648" s="20" t="s">
        <v>266</v>
      </c>
      <c r="BM1648" s="218" t="s">
        <v>1977</v>
      </c>
    </row>
    <row r="1649" s="2" customFormat="1">
      <c r="A1649" s="41"/>
      <c r="B1649" s="42"/>
      <c r="C1649" s="43"/>
      <c r="D1649" s="220" t="s">
        <v>155</v>
      </c>
      <c r="E1649" s="43"/>
      <c r="F1649" s="221" t="s">
        <v>1978</v>
      </c>
      <c r="G1649" s="43"/>
      <c r="H1649" s="43"/>
      <c r="I1649" s="222"/>
      <c r="J1649" s="43"/>
      <c r="K1649" s="43"/>
      <c r="L1649" s="47"/>
      <c r="M1649" s="223"/>
      <c r="N1649" s="224"/>
      <c r="O1649" s="87"/>
      <c r="P1649" s="87"/>
      <c r="Q1649" s="87"/>
      <c r="R1649" s="87"/>
      <c r="S1649" s="87"/>
      <c r="T1649" s="88"/>
      <c r="U1649" s="41"/>
      <c r="V1649" s="41"/>
      <c r="W1649" s="41"/>
      <c r="X1649" s="41"/>
      <c r="Y1649" s="41"/>
      <c r="Z1649" s="41"/>
      <c r="AA1649" s="41"/>
      <c r="AB1649" s="41"/>
      <c r="AC1649" s="41"/>
      <c r="AD1649" s="41"/>
      <c r="AE1649" s="41"/>
      <c r="AT1649" s="20" t="s">
        <v>155</v>
      </c>
      <c r="AU1649" s="20" t="s">
        <v>85</v>
      </c>
    </row>
    <row r="1650" s="13" customFormat="1">
      <c r="A1650" s="13"/>
      <c r="B1650" s="225"/>
      <c r="C1650" s="226"/>
      <c r="D1650" s="227" t="s">
        <v>157</v>
      </c>
      <c r="E1650" s="228" t="s">
        <v>19</v>
      </c>
      <c r="F1650" s="229" t="s">
        <v>502</v>
      </c>
      <c r="G1650" s="226"/>
      <c r="H1650" s="228" t="s">
        <v>19</v>
      </c>
      <c r="I1650" s="230"/>
      <c r="J1650" s="226"/>
      <c r="K1650" s="226"/>
      <c r="L1650" s="231"/>
      <c r="M1650" s="232"/>
      <c r="N1650" s="233"/>
      <c r="O1650" s="233"/>
      <c r="P1650" s="233"/>
      <c r="Q1650" s="233"/>
      <c r="R1650" s="233"/>
      <c r="S1650" s="233"/>
      <c r="T1650" s="234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5" t="s">
        <v>157</v>
      </c>
      <c r="AU1650" s="235" t="s">
        <v>85</v>
      </c>
      <c r="AV1650" s="13" t="s">
        <v>83</v>
      </c>
      <c r="AW1650" s="13" t="s">
        <v>37</v>
      </c>
      <c r="AX1650" s="13" t="s">
        <v>75</v>
      </c>
      <c r="AY1650" s="235" t="s">
        <v>146</v>
      </c>
    </row>
    <row r="1651" s="14" customFormat="1">
      <c r="A1651" s="14"/>
      <c r="B1651" s="236"/>
      <c r="C1651" s="237"/>
      <c r="D1651" s="227" t="s">
        <v>157</v>
      </c>
      <c r="E1651" s="238" t="s">
        <v>19</v>
      </c>
      <c r="F1651" s="239" t="s">
        <v>83</v>
      </c>
      <c r="G1651" s="237"/>
      <c r="H1651" s="240">
        <v>1</v>
      </c>
      <c r="I1651" s="241"/>
      <c r="J1651" s="237"/>
      <c r="K1651" s="237"/>
      <c r="L1651" s="242"/>
      <c r="M1651" s="243"/>
      <c r="N1651" s="244"/>
      <c r="O1651" s="244"/>
      <c r="P1651" s="244"/>
      <c r="Q1651" s="244"/>
      <c r="R1651" s="244"/>
      <c r="S1651" s="244"/>
      <c r="T1651" s="245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46" t="s">
        <v>157</v>
      </c>
      <c r="AU1651" s="246" t="s">
        <v>85</v>
      </c>
      <c r="AV1651" s="14" t="s">
        <v>85</v>
      </c>
      <c r="AW1651" s="14" t="s">
        <v>37</v>
      </c>
      <c r="AX1651" s="14" t="s">
        <v>75</v>
      </c>
      <c r="AY1651" s="246" t="s">
        <v>146</v>
      </c>
    </row>
    <row r="1652" s="13" customFormat="1">
      <c r="A1652" s="13"/>
      <c r="B1652" s="225"/>
      <c r="C1652" s="226"/>
      <c r="D1652" s="227" t="s">
        <v>157</v>
      </c>
      <c r="E1652" s="228" t="s">
        <v>19</v>
      </c>
      <c r="F1652" s="229" t="s">
        <v>1888</v>
      </c>
      <c r="G1652" s="226"/>
      <c r="H1652" s="228" t="s">
        <v>19</v>
      </c>
      <c r="I1652" s="230"/>
      <c r="J1652" s="226"/>
      <c r="K1652" s="226"/>
      <c r="L1652" s="231"/>
      <c r="M1652" s="232"/>
      <c r="N1652" s="233"/>
      <c r="O1652" s="233"/>
      <c r="P1652" s="233"/>
      <c r="Q1652" s="233"/>
      <c r="R1652" s="233"/>
      <c r="S1652" s="233"/>
      <c r="T1652" s="234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5" t="s">
        <v>157</v>
      </c>
      <c r="AU1652" s="235" t="s">
        <v>85</v>
      </c>
      <c r="AV1652" s="13" t="s">
        <v>83</v>
      </c>
      <c r="AW1652" s="13" t="s">
        <v>37</v>
      </c>
      <c r="AX1652" s="13" t="s">
        <v>75</v>
      </c>
      <c r="AY1652" s="235" t="s">
        <v>146</v>
      </c>
    </row>
    <row r="1653" s="14" customFormat="1">
      <c r="A1653" s="14"/>
      <c r="B1653" s="236"/>
      <c r="C1653" s="237"/>
      <c r="D1653" s="227" t="s">
        <v>157</v>
      </c>
      <c r="E1653" s="238" t="s">
        <v>19</v>
      </c>
      <c r="F1653" s="239" t="s">
        <v>83</v>
      </c>
      <c r="G1653" s="237"/>
      <c r="H1653" s="240">
        <v>1</v>
      </c>
      <c r="I1653" s="241"/>
      <c r="J1653" s="237"/>
      <c r="K1653" s="237"/>
      <c r="L1653" s="242"/>
      <c r="M1653" s="243"/>
      <c r="N1653" s="244"/>
      <c r="O1653" s="244"/>
      <c r="P1653" s="244"/>
      <c r="Q1653" s="244"/>
      <c r="R1653" s="244"/>
      <c r="S1653" s="244"/>
      <c r="T1653" s="245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46" t="s">
        <v>157</v>
      </c>
      <c r="AU1653" s="246" t="s">
        <v>85</v>
      </c>
      <c r="AV1653" s="14" t="s">
        <v>85</v>
      </c>
      <c r="AW1653" s="14" t="s">
        <v>37</v>
      </c>
      <c r="AX1653" s="14" t="s">
        <v>75</v>
      </c>
      <c r="AY1653" s="246" t="s">
        <v>146</v>
      </c>
    </row>
    <row r="1654" s="13" customFormat="1">
      <c r="A1654" s="13"/>
      <c r="B1654" s="225"/>
      <c r="C1654" s="226"/>
      <c r="D1654" s="227" t="s">
        <v>157</v>
      </c>
      <c r="E1654" s="228" t="s">
        <v>19</v>
      </c>
      <c r="F1654" s="229" t="s">
        <v>1889</v>
      </c>
      <c r="G1654" s="226"/>
      <c r="H1654" s="228" t="s">
        <v>19</v>
      </c>
      <c r="I1654" s="230"/>
      <c r="J1654" s="226"/>
      <c r="K1654" s="226"/>
      <c r="L1654" s="231"/>
      <c r="M1654" s="232"/>
      <c r="N1654" s="233"/>
      <c r="O1654" s="233"/>
      <c r="P1654" s="233"/>
      <c r="Q1654" s="233"/>
      <c r="R1654" s="233"/>
      <c r="S1654" s="233"/>
      <c r="T1654" s="234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5" t="s">
        <v>157</v>
      </c>
      <c r="AU1654" s="235" t="s">
        <v>85</v>
      </c>
      <c r="AV1654" s="13" t="s">
        <v>83</v>
      </c>
      <c r="AW1654" s="13" t="s">
        <v>37</v>
      </c>
      <c r="AX1654" s="13" t="s">
        <v>75</v>
      </c>
      <c r="AY1654" s="235" t="s">
        <v>146</v>
      </c>
    </row>
    <row r="1655" s="14" customFormat="1">
      <c r="A1655" s="14"/>
      <c r="B1655" s="236"/>
      <c r="C1655" s="237"/>
      <c r="D1655" s="227" t="s">
        <v>157</v>
      </c>
      <c r="E1655" s="238" t="s">
        <v>19</v>
      </c>
      <c r="F1655" s="239" t="s">
        <v>83</v>
      </c>
      <c r="G1655" s="237"/>
      <c r="H1655" s="240">
        <v>1</v>
      </c>
      <c r="I1655" s="241"/>
      <c r="J1655" s="237"/>
      <c r="K1655" s="237"/>
      <c r="L1655" s="242"/>
      <c r="M1655" s="243"/>
      <c r="N1655" s="244"/>
      <c r="O1655" s="244"/>
      <c r="P1655" s="244"/>
      <c r="Q1655" s="244"/>
      <c r="R1655" s="244"/>
      <c r="S1655" s="244"/>
      <c r="T1655" s="245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46" t="s">
        <v>157</v>
      </c>
      <c r="AU1655" s="246" t="s">
        <v>85</v>
      </c>
      <c r="AV1655" s="14" t="s">
        <v>85</v>
      </c>
      <c r="AW1655" s="14" t="s">
        <v>37</v>
      </c>
      <c r="AX1655" s="14" t="s">
        <v>75</v>
      </c>
      <c r="AY1655" s="246" t="s">
        <v>146</v>
      </c>
    </row>
    <row r="1656" s="13" customFormat="1">
      <c r="A1656" s="13"/>
      <c r="B1656" s="225"/>
      <c r="C1656" s="226"/>
      <c r="D1656" s="227" t="s">
        <v>157</v>
      </c>
      <c r="E1656" s="228" t="s">
        <v>19</v>
      </c>
      <c r="F1656" s="229" t="s">
        <v>1875</v>
      </c>
      <c r="G1656" s="226"/>
      <c r="H1656" s="228" t="s">
        <v>19</v>
      </c>
      <c r="I1656" s="230"/>
      <c r="J1656" s="226"/>
      <c r="K1656" s="226"/>
      <c r="L1656" s="231"/>
      <c r="M1656" s="232"/>
      <c r="N1656" s="233"/>
      <c r="O1656" s="233"/>
      <c r="P1656" s="233"/>
      <c r="Q1656" s="233"/>
      <c r="R1656" s="233"/>
      <c r="S1656" s="233"/>
      <c r="T1656" s="234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5" t="s">
        <v>157</v>
      </c>
      <c r="AU1656" s="235" t="s">
        <v>85</v>
      </c>
      <c r="AV1656" s="13" t="s">
        <v>83</v>
      </c>
      <c r="AW1656" s="13" t="s">
        <v>37</v>
      </c>
      <c r="AX1656" s="13" t="s">
        <v>75</v>
      </c>
      <c r="AY1656" s="235" t="s">
        <v>146</v>
      </c>
    </row>
    <row r="1657" s="14" customFormat="1">
      <c r="A1657" s="14"/>
      <c r="B1657" s="236"/>
      <c r="C1657" s="237"/>
      <c r="D1657" s="227" t="s">
        <v>157</v>
      </c>
      <c r="E1657" s="238" t="s">
        <v>19</v>
      </c>
      <c r="F1657" s="239" t="s">
        <v>83</v>
      </c>
      <c r="G1657" s="237"/>
      <c r="H1657" s="240">
        <v>1</v>
      </c>
      <c r="I1657" s="241"/>
      <c r="J1657" s="237"/>
      <c r="K1657" s="237"/>
      <c r="L1657" s="242"/>
      <c r="M1657" s="243"/>
      <c r="N1657" s="244"/>
      <c r="O1657" s="244"/>
      <c r="P1657" s="244"/>
      <c r="Q1657" s="244"/>
      <c r="R1657" s="244"/>
      <c r="S1657" s="244"/>
      <c r="T1657" s="245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46" t="s">
        <v>157</v>
      </c>
      <c r="AU1657" s="246" t="s">
        <v>85</v>
      </c>
      <c r="AV1657" s="14" t="s">
        <v>85</v>
      </c>
      <c r="AW1657" s="14" t="s">
        <v>37</v>
      </c>
      <c r="AX1657" s="14" t="s">
        <v>75</v>
      </c>
      <c r="AY1657" s="246" t="s">
        <v>146</v>
      </c>
    </row>
    <row r="1658" s="16" customFormat="1">
      <c r="A1658" s="16"/>
      <c r="B1658" s="258"/>
      <c r="C1658" s="259"/>
      <c r="D1658" s="227" t="s">
        <v>157</v>
      </c>
      <c r="E1658" s="260" t="s">
        <v>19</v>
      </c>
      <c r="F1658" s="261" t="s">
        <v>167</v>
      </c>
      <c r="G1658" s="259"/>
      <c r="H1658" s="262">
        <v>4</v>
      </c>
      <c r="I1658" s="263"/>
      <c r="J1658" s="259"/>
      <c r="K1658" s="259"/>
      <c r="L1658" s="264"/>
      <c r="M1658" s="265"/>
      <c r="N1658" s="266"/>
      <c r="O1658" s="266"/>
      <c r="P1658" s="266"/>
      <c r="Q1658" s="266"/>
      <c r="R1658" s="266"/>
      <c r="S1658" s="266"/>
      <c r="T1658" s="267"/>
      <c r="U1658" s="16"/>
      <c r="V1658" s="16"/>
      <c r="W1658" s="16"/>
      <c r="X1658" s="16"/>
      <c r="Y1658" s="16"/>
      <c r="Z1658" s="16"/>
      <c r="AA1658" s="16"/>
      <c r="AB1658" s="16"/>
      <c r="AC1658" s="16"/>
      <c r="AD1658" s="16"/>
      <c r="AE1658" s="16"/>
      <c r="AT1658" s="268" t="s">
        <v>157</v>
      </c>
      <c r="AU1658" s="268" t="s">
        <v>85</v>
      </c>
      <c r="AV1658" s="16" t="s">
        <v>153</v>
      </c>
      <c r="AW1658" s="16" t="s">
        <v>37</v>
      </c>
      <c r="AX1658" s="16" t="s">
        <v>83</v>
      </c>
      <c r="AY1658" s="268" t="s">
        <v>146</v>
      </c>
    </row>
    <row r="1659" s="2" customFormat="1" ht="16.5" customHeight="1">
      <c r="A1659" s="41"/>
      <c r="B1659" s="42"/>
      <c r="C1659" s="269" t="s">
        <v>1979</v>
      </c>
      <c r="D1659" s="269" t="s">
        <v>224</v>
      </c>
      <c r="E1659" s="270" t="s">
        <v>1980</v>
      </c>
      <c r="F1659" s="271" t="s">
        <v>1981</v>
      </c>
      <c r="G1659" s="272" t="s">
        <v>256</v>
      </c>
      <c r="H1659" s="273">
        <v>4</v>
      </c>
      <c r="I1659" s="274"/>
      <c r="J1659" s="275">
        <f>ROUND(I1659*H1659,2)</f>
        <v>0</v>
      </c>
      <c r="K1659" s="271" t="s">
        <v>152</v>
      </c>
      <c r="L1659" s="276"/>
      <c r="M1659" s="277" t="s">
        <v>19</v>
      </c>
      <c r="N1659" s="278" t="s">
        <v>46</v>
      </c>
      <c r="O1659" s="87"/>
      <c r="P1659" s="216">
        <f>O1659*H1659</f>
        <v>0</v>
      </c>
      <c r="Q1659" s="216">
        <v>0.025999999999999999</v>
      </c>
      <c r="R1659" s="216">
        <f>Q1659*H1659</f>
        <v>0.104</v>
      </c>
      <c r="S1659" s="216">
        <v>0</v>
      </c>
      <c r="T1659" s="217">
        <f>S1659*H1659</f>
        <v>0</v>
      </c>
      <c r="U1659" s="41"/>
      <c r="V1659" s="41"/>
      <c r="W1659" s="41"/>
      <c r="X1659" s="41"/>
      <c r="Y1659" s="41"/>
      <c r="Z1659" s="41"/>
      <c r="AA1659" s="41"/>
      <c r="AB1659" s="41"/>
      <c r="AC1659" s="41"/>
      <c r="AD1659" s="41"/>
      <c r="AE1659" s="41"/>
      <c r="AR1659" s="218" t="s">
        <v>396</v>
      </c>
      <c r="AT1659" s="218" t="s">
        <v>224</v>
      </c>
      <c r="AU1659" s="218" t="s">
        <v>85</v>
      </c>
      <c r="AY1659" s="20" t="s">
        <v>146</v>
      </c>
      <c r="BE1659" s="219">
        <f>IF(N1659="základní",J1659,0)</f>
        <v>0</v>
      </c>
      <c r="BF1659" s="219">
        <f>IF(N1659="snížená",J1659,0)</f>
        <v>0</v>
      </c>
      <c r="BG1659" s="219">
        <f>IF(N1659="zákl. přenesená",J1659,0)</f>
        <v>0</v>
      </c>
      <c r="BH1659" s="219">
        <f>IF(N1659="sníž. přenesená",J1659,0)</f>
        <v>0</v>
      </c>
      <c r="BI1659" s="219">
        <f>IF(N1659="nulová",J1659,0)</f>
        <v>0</v>
      </c>
      <c r="BJ1659" s="20" t="s">
        <v>83</v>
      </c>
      <c r="BK1659" s="219">
        <f>ROUND(I1659*H1659,2)</f>
        <v>0</v>
      </c>
      <c r="BL1659" s="20" t="s">
        <v>266</v>
      </c>
      <c r="BM1659" s="218" t="s">
        <v>1982</v>
      </c>
    </row>
    <row r="1660" s="2" customFormat="1" ht="24.15" customHeight="1">
      <c r="A1660" s="41"/>
      <c r="B1660" s="42"/>
      <c r="C1660" s="207" t="s">
        <v>1983</v>
      </c>
      <c r="D1660" s="207" t="s">
        <v>148</v>
      </c>
      <c r="E1660" s="208" t="s">
        <v>1984</v>
      </c>
      <c r="F1660" s="209" t="s">
        <v>1985</v>
      </c>
      <c r="G1660" s="210" t="s">
        <v>256</v>
      </c>
      <c r="H1660" s="211">
        <v>2</v>
      </c>
      <c r="I1660" s="212"/>
      <c r="J1660" s="213">
        <f>ROUND(I1660*H1660,2)</f>
        <v>0</v>
      </c>
      <c r="K1660" s="209" t="s">
        <v>152</v>
      </c>
      <c r="L1660" s="47"/>
      <c r="M1660" s="214" t="s">
        <v>19</v>
      </c>
      <c r="N1660" s="215" t="s">
        <v>46</v>
      </c>
      <c r="O1660" s="87"/>
      <c r="P1660" s="216">
        <f>O1660*H1660</f>
        <v>0</v>
      </c>
      <c r="Q1660" s="216">
        <v>0.00040118579999999998</v>
      </c>
      <c r="R1660" s="216">
        <f>Q1660*H1660</f>
        <v>0.00080237159999999995</v>
      </c>
      <c r="S1660" s="216">
        <v>0</v>
      </c>
      <c r="T1660" s="217">
        <f>S1660*H1660</f>
        <v>0</v>
      </c>
      <c r="U1660" s="41"/>
      <c r="V1660" s="41"/>
      <c r="W1660" s="41"/>
      <c r="X1660" s="41"/>
      <c r="Y1660" s="41"/>
      <c r="Z1660" s="41"/>
      <c r="AA1660" s="41"/>
      <c r="AB1660" s="41"/>
      <c r="AC1660" s="41"/>
      <c r="AD1660" s="41"/>
      <c r="AE1660" s="41"/>
      <c r="AR1660" s="218" t="s">
        <v>266</v>
      </c>
      <c r="AT1660" s="218" t="s">
        <v>148</v>
      </c>
      <c r="AU1660" s="218" t="s">
        <v>85</v>
      </c>
      <c r="AY1660" s="20" t="s">
        <v>146</v>
      </c>
      <c r="BE1660" s="219">
        <f>IF(N1660="základní",J1660,0)</f>
        <v>0</v>
      </c>
      <c r="BF1660" s="219">
        <f>IF(N1660="snížená",J1660,0)</f>
        <v>0</v>
      </c>
      <c r="BG1660" s="219">
        <f>IF(N1660="zákl. přenesená",J1660,0)</f>
        <v>0</v>
      </c>
      <c r="BH1660" s="219">
        <f>IF(N1660="sníž. přenesená",J1660,0)</f>
        <v>0</v>
      </c>
      <c r="BI1660" s="219">
        <f>IF(N1660="nulová",J1660,0)</f>
        <v>0</v>
      </c>
      <c r="BJ1660" s="20" t="s">
        <v>83</v>
      </c>
      <c r="BK1660" s="219">
        <f>ROUND(I1660*H1660,2)</f>
        <v>0</v>
      </c>
      <c r="BL1660" s="20" t="s">
        <v>266</v>
      </c>
      <c r="BM1660" s="218" t="s">
        <v>1986</v>
      </c>
    </row>
    <row r="1661" s="2" customFormat="1">
      <c r="A1661" s="41"/>
      <c r="B1661" s="42"/>
      <c r="C1661" s="43"/>
      <c r="D1661" s="220" t="s">
        <v>155</v>
      </c>
      <c r="E1661" s="43"/>
      <c r="F1661" s="221" t="s">
        <v>1987</v>
      </c>
      <c r="G1661" s="43"/>
      <c r="H1661" s="43"/>
      <c r="I1661" s="222"/>
      <c r="J1661" s="43"/>
      <c r="K1661" s="43"/>
      <c r="L1661" s="47"/>
      <c r="M1661" s="223"/>
      <c r="N1661" s="224"/>
      <c r="O1661" s="87"/>
      <c r="P1661" s="87"/>
      <c r="Q1661" s="87"/>
      <c r="R1661" s="87"/>
      <c r="S1661" s="87"/>
      <c r="T1661" s="88"/>
      <c r="U1661" s="41"/>
      <c r="V1661" s="41"/>
      <c r="W1661" s="41"/>
      <c r="X1661" s="41"/>
      <c r="Y1661" s="41"/>
      <c r="Z1661" s="41"/>
      <c r="AA1661" s="41"/>
      <c r="AB1661" s="41"/>
      <c r="AC1661" s="41"/>
      <c r="AD1661" s="41"/>
      <c r="AE1661" s="41"/>
      <c r="AT1661" s="20" t="s">
        <v>155</v>
      </c>
      <c r="AU1661" s="20" t="s">
        <v>85</v>
      </c>
    </row>
    <row r="1662" s="13" customFormat="1">
      <c r="A1662" s="13"/>
      <c r="B1662" s="225"/>
      <c r="C1662" s="226"/>
      <c r="D1662" s="227" t="s">
        <v>157</v>
      </c>
      <c r="E1662" s="228" t="s">
        <v>19</v>
      </c>
      <c r="F1662" s="229" t="s">
        <v>418</v>
      </c>
      <c r="G1662" s="226"/>
      <c r="H1662" s="228" t="s">
        <v>19</v>
      </c>
      <c r="I1662" s="230"/>
      <c r="J1662" s="226"/>
      <c r="K1662" s="226"/>
      <c r="L1662" s="231"/>
      <c r="M1662" s="232"/>
      <c r="N1662" s="233"/>
      <c r="O1662" s="233"/>
      <c r="P1662" s="233"/>
      <c r="Q1662" s="233"/>
      <c r="R1662" s="233"/>
      <c r="S1662" s="233"/>
      <c r="T1662" s="234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5" t="s">
        <v>157</v>
      </c>
      <c r="AU1662" s="235" t="s">
        <v>85</v>
      </c>
      <c r="AV1662" s="13" t="s">
        <v>83</v>
      </c>
      <c r="AW1662" s="13" t="s">
        <v>37</v>
      </c>
      <c r="AX1662" s="13" t="s">
        <v>75</v>
      </c>
      <c r="AY1662" s="235" t="s">
        <v>146</v>
      </c>
    </row>
    <row r="1663" s="14" customFormat="1">
      <c r="A1663" s="14"/>
      <c r="B1663" s="236"/>
      <c r="C1663" s="237"/>
      <c r="D1663" s="227" t="s">
        <v>157</v>
      </c>
      <c r="E1663" s="238" t="s">
        <v>19</v>
      </c>
      <c r="F1663" s="239" t="s">
        <v>83</v>
      </c>
      <c r="G1663" s="237"/>
      <c r="H1663" s="240">
        <v>1</v>
      </c>
      <c r="I1663" s="241"/>
      <c r="J1663" s="237"/>
      <c r="K1663" s="237"/>
      <c r="L1663" s="242"/>
      <c r="M1663" s="243"/>
      <c r="N1663" s="244"/>
      <c r="O1663" s="244"/>
      <c r="P1663" s="244"/>
      <c r="Q1663" s="244"/>
      <c r="R1663" s="244"/>
      <c r="S1663" s="244"/>
      <c r="T1663" s="245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46" t="s">
        <v>157</v>
      </c>
      <c r="AU1663" s="246" t="s">
        <v>85</v>
      </c>
      <c r="AV1663" s="14" t="s">
        <v>85</v>
      </c>
      <c r="AW1663" s="14" t="s">
        <v>37</v>
      </c>
      <c r="AX1663" s="14" t="s">
        <v>75</v>
      </c>
      <c r="AY1663" s="246" t="s">
        <v>146</v>
      </c>
    </row>
    <row r="1664" s="13" customFormat="1">
      <c r="A1664" s="13"/>
      <c r="B1664" s="225"/>
      <c r="C1664" s="226"/>
      <c r="D1664" s="227" t="s">
        <v>157</v>
      </c>
      <c r="E1664" s="228" t="s">
        <v>19</v>
      </c>
      <c r="F1664" s="229" t="s">
        <v>1875</v>
      </c>
      <c r="G1664" s="226"/>
      <c r="H1664" s="228" t="s">
        <v>19</v>
      </c>
      <c r="I1664" s="230"/>
      <c r="J1664" s="226"/>
      <c r="K1664" s="226"/>
      <c r="L1664" s="231"/>
      <c r="M1664" s="232"/>
      <c r="N1664" s="233"/>
      <c r="O1664" s="233"/>
      <c r="P1664" s="233"/>
      <c r="Q1664" s="233"/>
      <c r="R1664" s="233"/>
      <c r="S1664" s="233"/>
      <c r="T1664" s="234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5" t="s">
        <v>157</v>
      </c>
      <c r="AU1664" s="235" t="s">
        <v>85</v>
      </c>
      <c r="AV1664" s="13" t="s">
        <v>83</v>
      </c>
      <c r="AW1664" s="13" t="s">
        <v>37</v>
      </c>
      <c r="AX1664" s="13" t="s">
        <v>75</v>
      </c>
      <c r="AY1664" s="235" t="s">
        <v>146</v>
      </c>
    </row>
    <row r="1665" s="14" customFormat="1">
      <c r="A1665" s="14"/>
      <c r="B1665" s="236"/>
      <c r="C1665" s="237"/>
      <c r="D1665" s="227" t="s">
        <v>157</v>
      </c>
      <c r="E1665" s="238" t="s">
        <v>19</v>
      </c>
      <c r="F1665" s="239" t="s">
        <v>83</v>
      </c>
      <c r="G1665" s="237"/>
      <c r="H1665" s="240">
        <v>1</v>
      </c>
      <c r="I1665" s="241"/>
      <c r="J1665" s="237"/>
      <c r="K1665" s="237"/>
      <c r="L1665" s="242"/>
      <c r="M1665" s="243"/>
      <c r="N1665" s="244"/>
      <c r="O1665" s="244"/>
      <c r="P1665" s="244"/>
      <c r="Q1665" s="244"/>
      <c r="R1665" s="244"/>
      <c r="S1665" s="244"/>
      <c r="T1665" s="245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46" t="s">
        <v>157</v>
      </c>
      <c r="AU1665" s="246" t="s">
        <v>85</v>
      </c>
      <c r="AV1665" s="14" t="s">
        <v>85</v>
      </c>
      <c r="AW1665" s="14" t="s">
        <v>37</v>
      </c>
      <c r="AX1665" s="14" t="s">
        <v>75</v>
      </c>
      <c r="AY1665" s="246" t="s">
        <v>146</v>
      </c>
    </row>
    <row r="1666" s="16" customFormat="1">
      <c r="A1666" s="16"/>
      <c r="B1666" s="258"/>
      <c r="C1666" s="259"/>
      <c r="D1666" s="227" t="s">
        <v>157</v>
      </c>
      <c r="E1666" s="260" t="s">
        <v>19</v>
      </c>
      <c r="F1666" s="261" t="s">
        <v>167</v>
      </c>
      <c r="G1666" s="259"/>
      <c r="H1666" s="262">
        <v>2</v>
      </c>
      <c r="I1666" s="263"/>
      <c r="J1666" s="259"/>
      <c r="K1666" s="259"/>
      <c r="L1666" s="264"/>
      <c r="M1666" s="265"/>
      <c r="N1666" s="266"/>
      <c r="O1666" s="266"/>
      <c r="P1666" s="266"/>
      <c r="Q1666" s="266"/>
      <c r="R1666" s="266"/>
      <c r="S1666" s="266"/>
      <c r="T1666" s="267"/>
      <c r="U1666" s="16"/>
      <c r="V1666" s="16"/>
      <c r="W1666" s="16"/>
      <c r="X1666" s="16"/>
      <c r="Y1666" s="16"/>
      <c r="Z1666" s="16"/>
      <c r="AA1666" s="16"/>
      <c r="AB1666" s="16"/>
      <c r="AC1666" s="16"/>
      <c r="AD1666" s="16"/>
      <c r="AE1666" s="16"/>
      <c r="AT1666" s="268" t="s">
        <v>157</v>
      </c>
      <c r="AU1666" s="268" t="s">
        <v>85</v>
      </c>
      <c r="AV1666" s="16" t="s">
        <v>153</v>
      </c>
      <c r="AW1666" s="16" t="s">
        <v>37</v>
      </c>
      <c r="AX1666" s="16" t="s">
        <v>83</v>
      </c>
      <c r="AY1666" s="268" t="s">
        <v>146</v>
      </c>
    </row>
    <row r="1667" s="2" customFormat="1" ht="21.75" customHeight="1">
      <c r="A1667" s="41"/>
      <c r="B1667" s="42"/>
      <c r="C1667" s="269" t="s">
        <v>1988</v>
      </c>
      <c r="D1667" s="269" t="s">
        <v>224</v>
      </c>
      <c r="E1667" s="270" t="s">
        <v>1989</v>
      </c>
      <c r="F1667" s="271" t="s">
        <v>1990</v>
      </c>
      <c r="G1667" s="272" t="s">
        <v>256</v>
      </c>
      <c r="H1667" s="273">
        <v>2</v>
      </c>
      <c r="I1667" s="274"/>
      <c r="J1667" s="275">
        <f>ROUND(I1667*H1667,2)</f>
        <v>0</v>
      </c>
      <c r="K1667" s="271" t="s">
        <v>152</v>
      </c>
      <c r="L1667" s="276"/>
      <c r="M1667" s="277" t="s">
        <v>19</v>
      </c>
      <c r="N1667" s="278" t="s">
        <v>46</v>
      </c>
      <c r="O1667" s="87"/>
      <c r="P1667" s="216">
        <f>O1667*H1667</f>
        <v>0</v>
      </c>
      <c r="Q1667" s="216">
        <v>0.016</v>
      </c>
      <c r="R1667" s="216">
        <f>Q1667*H1667</f>
        <v>0.032000000000000001</v>
      </c>
      <c r="S1667" s="216">
        <v>0</v>
      </c>
      <c r="T1667" s="217">
        <f>S1667*H1667</f>
        <v>0</v>
      </c>
      <c r="U1667" s="41"/>
      <c r="V1667" s="41"/>
      <c r="W1667" s="41"/>
      <c r="X1667" s="41"/>
      <c r="Y1667" s="41"/>
      <c r="Z1667" s="41"/>
      <c r="AA1667" s="41"/>
      <c r="AB1667" s="41"/>
      <c r="AC1667" s="41"/>
      <c r="AD1667" s="41"/>
      <c r="AE1667" s="41"/>
      <c r="AR1667" s="218" t="s">
        <v>396</v>
      </c>
      <c r="AT1667" s="218" t="s">
        <v>224</v>
      </c>
      <c r="AU1667" s="218" t="s">
        <v>85</v>
      </c>
      <c r="AY1667" s="20" t="s">
        <v>146</v>
      </c>
      <c r="BE1667" s="219">
        <f>IF(N1667="základní",J1667,0)</f>
        <v>0</v>
      </c>
      <c r="BF1667" s="219">
        <f>IF(N1667="snížená",J1667,0)</f>
        <v>0</v>
      </c>
      <c r="BG1667" s="219">
        <f>IF(N1667="zákl. přenesená",J1667,0)</f>
        <v>0</v>
      </c>
      <c r="BH1667" s="219">
        <f>IF(N1667="sníž. přenesená",J1667,0)</f>
        <v>0</v>
      </c>
      <c r="BI1667" s="219">
        <f>IF(N1667="nulová",J1667,0)</f>
        <v>0</v>
      </c>
      <c r="BJ1667" s="20" t="s">
        <v>83</v>
      </c>
      <c r="BK1667" s="219">
        <f>ROUND(I1667*H1667,2)</f>
        <v>0</v>
      </c>
      <c r="BL1667" s="20" t="s">
        <v>266</v>
      </c>
      <c r="BM1667" s="218" t="s">
        <v>1991</v>
      </c>
    </row>
    <row r="1668" s="2" customFormat="1" ht="24.15" customHeight="1">
      <c r="A1668" s="41"/>
      <c r="B1668" s="42"/>
      <c r="C1668" s="207" t="s">
        <v>1992</v>
      </c>
      <c r="D1668" s="207" t="s">
        <v>148</v>
      </c>
      <c r="E1668" s="208" t="s">
        <v>1993</v>
      </c>
      <c r="F1668" s="209" t="s">
        <v>1994</v>
      </c>
      <c r="G1668" s="210" t="s">
        <v>716</v>
      </c>
      <c r="H1668" s="280"/>
      <c r="I1668" s="212"/>
      <c r="J1668" s="213">
        <f>ROUND(I1668*H1668,2)</f>
        <v>0</v>
      </c>
      <c r="K1668" s="209" t="s">
        <v>152</v>
      </c>
      <c r="L1668" s="47"/>
      <c r="M1668" s="214" t="s">
        <v>19</v>
      </c>
      <c r="N1668" s="215" t="s">
        <v>46</v>
      </c>
      <c r="O1668" s="87"/>
      <c r="P1668" s="216">
        <f>O1668*H1668</f>
        <v>0</v>
      </c>
      <c r="Q1668" s="216">
        <v>0</v>
      </c>
      <c r="R1668" s="216">
        <f>Q1668*H1668</f>
        <v>0</v>
      </c>
      <c r="S1668" s="216">
        <v>0</v>
      </c>
      <c r="T1668" s="217">
        <f>S1668*H1668</f>
        <v>0</v>
      </c>
      <c r="U1668" s="41"/>
      <c r="V1668" s="41"/>
      <c r="W1668" s="41"/>
      <c r="X1668" s="41"/>
      <c r="Y1668" s="41"/>
      <c r="Z1668" s="41"/>
      <c r="AA1668" s="41"/>
      <c r="AB1668" s="41"/>
      <c r="AC1668" s="41"/>
      <c r="AD1668" s="41"/>
      <c r="AE1668" s="41"/>
      <c r="AR1668" s="218" t="s">
        <v>266</v>
      </c>
      <c r="AT1668" s="218" t="s">
        <v>148</v>
      </c>
      <c r="AU1668" s="218" t="s">
        <v>85</v>
      </c>
      <c r="AY1668" s="20" t="s">
        <v>146</v>
      </c>
      <c r="BE1668" s="219">
        <f>IF(N1668="základní",J1668,0)</f>
        <v>0</v>
      </c>
      <c r="BF1668" s="219">
        <f>IF(N1668="snížená",J1668,0)</f>
        <v>0</v>
      </c>
      <c r="BG1668" s="219">
        <f>IF(N1668="zákl. přenesená",J1668,0)</f>
        <v>0</v>
      </c>
      <c r="BH1668" s="219">
        <f>IF(N1668="sníž. přenesená",J1668,0)</f>
        <v>0</v>
      </c>
      <c r="BI1668" s="219">
        <f>IF(N1668="nulová",J1668,0)</f>
        <v>0</v>
      </c>
      <c r="BJ1668" s="20" t="s">
        <v>83</v>
      </c>
      <c r="BK1668" s="219">
        <f>ROUND(I1668*H1668,2)</f>
        <v>0</v>
      </c>
      <c r="BL1668" s="20" t="s">
        <v>266</v>
      </c>
      <c r="BM1668" s="218" t="s">
        <v>1995</v>
      </c>
    </row>
    <row r="1669" s="2" customFormat="1">
      <c r="A1669" s="41"/>
      <c r="B1669" s="42"/>
      <c r="C1669" s="43"/>
      <c r="D1669" s="220" t="s">
        <v>155</v>
      </c>
      <c r="E1669" s="43"/>
      <c r="F1669" s="221" t="s">
        <v>1996</v>
      </c>
      <c r="G1669" s="43"/>
      <c r="H1669" s="43"/>
      <c r="I1669" s="222"/>
      <c r="J1669" s="43"/>
      <c r="K1669" s="43"/>
      <c r="L1669" s="47"/>
      <c r="M1669" s="223"/>
      <c r="N1669" s="224"/>
      <c r="O1669" s="87"/>
      <c r="P1669" s="87"/>
      <c r="Q1669" s="87"/>
      <c r="R1669" s="87"/>
      <c r="S1669" s="87"/>
      <c r="T1669" s="88"/>
      <c r="U1669" s="41"/>
      <c r="V1669" s="41"/>
      <c r="W1669" s="41"/>
      <c r="X1669" s="41"/>
      <c r="Y1669" s="41"/>
      <c r="Z1669" s="41"/>
      <c r="AA1669" s="41"/>
      <c r="AB1669" s="41"/>
      <c r="AC1669" s="41"/>
      <c r="AD1669" s="41"/>
      <c r="AE1669" s="41"/>
      <c r="AT1669" s="20" t="s">
        <v>155</v>
      </c>
      <c r="AU1669" s="20" t="s">
        <v>85</v>
      </c>
    </row>
    <row r="1670" s="12" customFormat="1" ht="22.8" customHeight="1">
      <c r="A1670" s="12"/>
      <c r="B1670" s="191"/>
      <c r="C1670" s="192"/>
      <c r="D1670" s="193" t="s">
        <v>74</v>
      </c>
      <c r="E1670" s="205" t="s">
        <v>1997</v>
      </c>
      <c r="F1670" s="205" t="s">
        <v>1998</v>
      </c>
      <c r="G1670" s="192"/>
      <c r="H1670" s="192"/>
      <c r="I1670" s="195"/>
      <c r="J1670" s="206">
        <f>BK1670</f>
        <v>0</v>
      </c>
      <c r="K1670" s="192"/>
      <c r="L1670" s="197"/>
      <c r="M1670" s="198"/>
      <c r="N1670" s="199"/>
      <c r="O1670" s="199"/>
      <c r="P1670" s="200">
        <f>SUM(P1671:P1743)</f>
        <v>0</v>
      </c>
      <c r="Q1670" s="199"/>
      <c r="R1670" s="200">
        <f>SUM(R1671:R1743)</f>
        <v>2.3902870000000003</v>
      </c>
      <c r="S1670" s="199"/>
      <c r="T1670" s="201">
        <f>SUM(T1671:T1743)</f>
        <v>0</v>
      </c>
      <c r="U1670" s="12"/>
      <c r="V1670" s="12"/>
      <c r="W1670" s="12"/>
      <c r="X1670" s="12"/>
      <c r="Y1670" s="12"/>
      <c r="Z1670" s="12"/>
      <c r="AA1670" s="12"/>
      <c r="AB1670" s="12"/>
      <c r="AC1670" s="12"/>
      <c r="AD1670" s="12"/>
      <c r="AE1670" s="12"/>
      <c r="AR1670" s="202" t="s">
        <v>85</v>
      </c>
      <c r="AT1670" s="203" t="s">
        <v>74</v>
      </c>
      <c r="AU1670" s="203" t="s">
        <v>83</v>
      </c>
      <c r="AY1670" s="202" t="s">
        <v>146</v>
      </c>
      <c r="BK1670" s="204">
        <f>SUM(BK1671:BK1743)</f>
        <v>0</v>
      </c>
    </row>
    <row r="1671" s="2" customFormat="1" ht="16.5" customHeight="1">
      <c r="A1671" s="41"/>
      <c r="B1671" s="42"/>
      <c r="C1671" s="207" t="s">
        <v>1999</v>
      </c>
      <c r="D1671" s="207" t="s">
        <v>148</v>
      </c>
      <c r="E1671" s="208" t="s">
        <v>2000</v>
      </c>
      <c r="F1671" s="209" t="s">
        <v>2001</v>
      </c>
      <c r="G1671" s="210" t="s">
        <v>232</v>
      </c>
      <c r="H1671" s="211">
        <v>55.100000000000001</v>
      </c>
      <c r="I1671" s="212"/>
      <c r="J1671" s="213">
        <f>ROUND(I1671*H1671,2)</f>
        <v>0</v>
      </c>
      <c r="K1671" s="209" t="s">
        <v>152</v>
      </c>
      <c r="L1671" s="47"/>
      <c r="M1671" s="214" t="s">
        <v>19</v>
      </c>
      <c r="N1671" s="215" t="s">
        <v>46</v>
      </c>
      <c r="O1671" s="87"/>
      <c r="P1671" s="216">
        <f>O1671*H1671</f>
        <v>0</v>
      </c>
      <c r="Q1671" s="216">
        <v>0</v>
      </c>
      <c r="R1671" s="216">
        <f>Q1671*H1671</f>
        <v>0</v>
      </c>
      <c r="S1671" s="216">
        <v>0</v>
      </c>
      <c r="T1671" s="217">
        <f>S1671*H1671</f>
        <v>0</v>
      </c>
      <c r="U1671" s="41"/>
      <c r="V1671" s="41"/>
      <c r="W1671" s="41"/>
      <c r="X1671" s="41"/>
      <c r="Y1671" s="41"/>
      <c r="Z1671" s="41"/>
      <c r="AA1671" s="41"/>
      <c r="AB1671" s="41"/>
      <c r="AC1671" s="41"/>
      <c r="AD1671" s="41"/>
      <c r="AE1671" s="41"/>
      <c r="AR1671" s="218" t="s">
        <v>266</v>
      </c>
      <c r="AT1671" s="218" t="s">
        <v>148</v>
      </c>
      <c r="AU1671" s="218" t="s">
        <v>85</v>
      </c>
      <c r="AY1671" s="20" t="s">
        <v>146</v>
      </c>
      <c r="BE1671" s="219">
        <f>IF(N1671="základní",J1671,0)</f>
        <v>0</v>
      </c>
      <c r="BF1671" s="219">
        <f>IF(N1671="snížená",J1671,0)</f>
        <v>0</v>
      </c>
      <c r="BG1671" s="219">
        <f>IF(N1671="zákl. přenesená",J1671,0)</f>
        <v>0</v>
      </c>
      <c r="BH1671" s="219">
        <f>IF(N1671="sníž. přenesená",J1671,0)</f>
        <v>0</v>
      </c>
      <c r="BI1671" s="219">
        <f>IF(N1671="nulová",J1671,0)</f>
        <v>0</v>
      </c>
      <c r="BJ1671" s="20" t="s">
        <v>83</v>
      </c>
      <c r="BK1671" s="219">
        <f>ROUND(I1671*H1671,2)</f>
        <v>0</v>
      </c>
      <c r="BL1671" s="20" t="s">
        <v>266</v>
      </c>
      <c r="BM1671" s="218" t="s">
        <v>2002</v>
      </c>
    </row>
    <row r="1672" s="2" customFormat="1">
      <c r="A1672" s="41"/>
      <c r="B1672" s="42"/>
      <c r="C1672" s="43"/>
      <c r="D1672" s="220" t="s">
        <v>155</v>
      </c>
      <c r="E1672" s="43"/>
      <c r="F1672" s="221" t="s">
        <v>2003</v>
      </c>
      <c r="G1672" s="43"/>
      <c r="H1672" s="43"/>
      <c r="I1672" s="222"/>
      <c r="J1672" s="43"/>
      <c r="K1672" s="43"/>
      <c r="L1672" s="47"/>
      <c r="M1672" s="223"/>
      <c r="N1672" s="224"/>
      <c r="O1672" s="87"/>
      <c r="P1672" s="87"/>
      <c r="Q1672" s="87"/>
      <c r="R1672" s="87"/>
      <c r="S1672" s="87"/>
      <c r="T1672" s="88"/>
      <c r="U1672" s="41"/>
      <c r="V1672" s="41"/>
      <c r="W1672" s="41"/>
      <c r="X1672" s="41"/>
      <c r="Y1672" s="41"/>
      <c r="Z1672" s="41"/>
      <c r="AA1672" s="41"/>
      <c r="AB1672" s="41"/>
      <c r="AC1672" s="41"/>
      <c r="AD1672" s="41"/>
      <c r="AE1672" s="41"/>
      <c r="AT1672" s="20" t="s">
        <v>155</v>
      </c>
      <c r="AU1672" s="20" t="s">
        <v>85</v>
      </c>
    </row>
    <row r="1673" s="13" customFormat="1">
      <c r="A1673" s="13"/>
      <c r="B1673" s="225"/>
      <c r="C1673" s="226"/>
      <c r="D1673" s="227" t="s">
        <v>157</v>
      </c>
      <c r="E1673" s="228" t="s">
        <v>19</v>
      </c>
      <c r="F1673" s="229" t="s">
        <v>440</v>
      </c>
      <c r="G1673" s="226"/>
      <c r="H1673" s="228" t="s">
        <v>19</v>
      </c>
      <c r="I1673" s="230"/>
      <c r="J1673" s="226"/>
      <c r="K1673" s="226"/>
      <c r="L1673" s="231"/>
      <c r="M1673" s="232"/>
      <c r="N1673" s="233"/>
      <c r="O1673" s="233"/>
      <c r="P1673" s="233"/>
      <c r="Q1673" s="233"/>
      <c r="R1673" s="233"/>
      <c r="S1673" s="233"/>
      <c r="T1673" s="234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5" t="s">
        <v>157</v>
      </c>
      <c r="AU1673" s="235" t="s">
        <v>85</v>
      </c>
      <c r="AV1673" s="13" t="s">
        <v>83</v>
      </c>
      <c r="AW1673" s="13" t="s">
        <v>37</v>
      </c>
      <c r="AX1673" s="13" t="s">
        <v>75</v>
      </c>
      <c r="AY1673" s="235" t="s">
        <v>146</v>
      </c>
    </row>
    <row r="1674" s="13" customFormat="1">
      <c r="A1674" s="13"/>
      <c r="B1674" s="225"/>
      <c r="C1674" s="226"/>
      <c r="D1674" s="227" t="s">
        <v>157</v>
      </c>
      <c r="E1674" s="228" t="s">
        <v>19</v>
      </c>
      <c r="F1674" s="229" t="s">
        <v>441</v>
      </c>
      <c r="G1674" s="226"/>
      <c r="H1674" s="228" t="s">
        <v>19</v>
      </c>
      <c r="I1674" s="230"/>
      <c r="J1674" s="226"/>
      <c r="K1674" s="226"/>
      <c r="L1674" s="231"/>
      <c r="M1674" s="232"/>
      <c r="N1674" s="233"/>
      <c r="O1674" s="233"/>
      <c r="P1674" s="233"/>
      <c r="Q1674" s="233"/>
      <c r="R1674" s="233"/>
      <c r="S1674" s="233"/>
      <c r="T1674" s="234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5" t="s">
        <v>157</v>
      </c>
      <c r="AU1674" s="235" t="s">
        <v>85</v>
      </c>
      <c r="AV1674" s="13" t="s">
        <v>83</v>
      </c>
      <c r="AW1674" s="13" t="s">
        <v>37</v>
      </c>
      <c r="AX1674" s="13" t="s">
        <v>75</v>
      </c>
      <c r="AY1674" s="235" t="s">
        <v>146</v>
      </c>
    </row>
    <row r="1675" s="14" customFormat="1">
      <c r="A1675" s="14"/>
      <c r="B1675" s="236"/>
      <c r="C1675" s="237"/>
      <c r="D1675" s="227" t="s">
        <v>157</v>
      </c>
      <c r="E1675" s="238" t="s">
        <v>19</v>
      </c>
      <c r="F1675" s="239" t="s">
        <v>726</v>
      </c>
      <c r="G1675" s="237"/>
      <c r="H1675" s="240">
        <v>49.399999999999999</v>
      </c>
      <c r="I1675" s="241"/>
      <c r="J1675" s="237"/>
      <c r="K1675" s="237"/>
      <c r="L1675" s="242"/>
      <c r="M1675" s="243"/>
      <c r="N1675" s="244"/>
      <c r="O1675" s="244"/>
      <c r="P1675" s="244"/>
      <c r="Q1675" s="244"/>
      <c r="R1675" s="244"/>
      <c r="S1675" s="244"/>
      <c r="T1675" s="245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46" t="s">
        <v>157</v>
      </c>
      <c r="AU1675" s="246" t="s">
        <v>85</v>
      </c>
      <c r="AV1675" s="14" t="s">
        <v>85</v>
      </c>
      <c r="AW1675" s="14" t="s">
        <v>37</v>
      </c>
      <c r="AX1675" s="14" t="s">
        <v>75</v>
      </c>
      <c r="AY1675" s="246" t="s">
        <v>146</v>
      </c>
    </row>
    <row r="1676" s="13" customFormat="1">
      <c r="A1676" s="13"/>
      <c r="B1676" s="225"/>
      <c r="C1676" s="226"/>
      <c r="D1676" s="227" t="s">
        <v>157</v>
      </c>
      <c r="E1676" s="228" t="s">
        <v>19</v>
      </c>
      <c r="F1676" s="229" t="s">
        <v>2004</v>
      </c>
      <c r="G1676" s="226"/>
      <c r="H1676" s="228" t="s">
        <v>19</v>
      </c>
      <c r="I1676" s="230"/>
      <c r="J1676" s="226"/>
      <c r="K1676" s="226"/>
      <c r="L1676" s="231"/>
      <c r="M1676" s="232"/>
      <c r="N1676" s="233"/>
      <c r="O1676" s="233"/>
      <c r="P1676" s="233"/>
      <c r="Q1676" s="233"/>
      <c r="R1676" s="233"/>
      <c r="S1676" s="233"/>
      <c r="T1676" s="234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5" t="s">
        <v>157</v>
      </c>
      <c r="AU1676" s="235" t="s">
        <v>85</v>
      </c>
      <c r="AV1676" s="13" t="s">
        <v>83</v>
      </c>
      <c r="AW1676" s="13" t="s">
        <v>37</v>
      </c>
      <c r="AX1676" s="13" t="s">
        <v>75</v>
      </c>
      <c r="AY1676" s="235" t="s">
        <v>146</v>
      </c>
    </row>
    <row r="1677" s="13" customFormat="1">
      <c r="A1677" s="13"/>
      <c r="B1677" s="225"/>
      <c r="C1677" s="226"/>
      <c r="D1677" s="227" t="s">
        <v>157</v>
      </c>
      <c r="E1677" s="228" t="s">
        <v>19</v>
      </c>
      <c r="F1677" s="229" t="s">
        <v>2005</v>
      </c>
      <c r="G1677" s="226"/>
      <c r="H1677" s="228" t="s">
        <v>19</v>
      </c>
      <c r="I1677" s="230"/>
      <c r="J1677" s="226"/>
      <c r="K1677" s="226"/>
      <c r="L1677" s="231"/>
      <c r="M1677" s="232"/>
      <c r="N1677" s="233"/>
      <c r="O1677" s="233"/>
      <c r="P1677" s="233"/>
      <c r="Q1677" s="233"/>
      <c r="R1677" s="233"/>
      <c r="S1677" s="233"/>
      <c r="T1677" s="234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5" t="s">
        <v>157</v>
      </c>
      <c r="AU1677" s="235" t="s">
        <v>85</v>
      </c>
      <c r="AV1677" s="13" t="s">
        <v>83</v>
      </c>
      <c r="AW1677" s="13" t="s">
        <v>37</v>
      </c>
      <c r="AX1677" s="13" t="s">
        <v>75</v>
      </c>
      <c r="AY1677" s="235" t="s">
        <v>146</v>
      </c>
    </row>
    <row r="1678" s="14" customFormat="1">
      <c r="A1678" s="14"/>
      <c r="B1678" s="236"/>
      <c r="C1678" s="237"/>
      <c r="D1678" s="227" t="s">
        <v>157</v>
      </c>
      <c r="E1678" s="238" t="s">
        <v>19</v>
      </c>
      <c r="F1678" s="239" t="s">
        <v>2006</v>
      </c>
      <c r="G1678" s="237"/>
      <c r="H1678" s="240">
        <v>5.7000000000000002</v>
      </c>
      <c r="I1678" s="241"/>
      <c r="J1678" s="237"/>
      <c r="K1678" s="237"/>
      <c r="L1678" s="242"/>
      <c r="M1678" s="243"/>
      <c r="N1678" s="244"/>
      <c r="O1678" s="244"/>
      <c r="P1678" s="244"/>
      <c r="Q1678" s="244"/>
      <c r="R1678" s="244"/>
      <c r="S1678" s="244"/>
      <c r="T1678" s="245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46" t="s">
        <v>157</v>
      </c>
      <c r="AU1678" s="246" t="s">
        <v>85</v>
      </c>
      <c r="AV1678" s="14" t="s">
        <v>85</v>
      </c>
      <c r="AW1678" s="14" t="s">
        <v>37</v>
      </c>
      <c r="AX1678" s="14" t="s">
        <v>75</v>
      </c>
      <c r="AY1678" s="246" t="s">
        <v>146</v>
      </c>
    </row>
    <row r="1679" s="16" customFormat="1">
      <c r="A1679" s="16"/>
      <c r="B1679" s="258"/>
      <c r="C1679" s="259"/>
      <c r="D1679" s="227" t="s">
        <v>157</v>
      </c>
      <c r="E1679" s="260" t="s">
        <v>19</v>
      </c>
      <c r="F1679" s="261" t="s">
        <v>167</v>
      </c>
      <c r="G1679" s="259"/>
      <c r="H1679" s="262">
        <v>55.100000000000001</v>
      </c>
      <c r="I1679" s="263"/>
      <c r="J1679" s="259"/>
      <c r="K1679" s="259"/>
      <c r="L1679" s="264"/>
      <c r="M1679" s="265"/>
      <c r="N1679" s="266"/>
      <c r="O1679" s="266"/>
      <c r="P1679" s="266"/>
      <c r="Q1679" s="266"/>
      <c r="R1679" s="266"/>
      <c r="S1679" s="266"/>
      <c r="T1679" s="267"/>
      <c r="U1679" s="16"/>
      <c r="V1679" s="16"/>
      <c r="W1679" s="16"/>
      <c r="X1679" s="16"/>
      <c r="Y1679" s="16"/>
      <c r="Z1679" s="16"/>
      <c r="AA1679" s="16"/>
      <c r="AB1679" s="16"/>
      <c r="AC1679" s="16"/>
      <c r="AD1679" s="16"/>
      <c r="AE1679" s="16"/>
      <c r="AT1679" s="268" t="s">
        <v>157</v>
      </c>
      <c r="AU1679" s="268" t="s">
        <v>85</v>
      </c>
      <c r="AV1679" s="16" t="s">
        <v>153</v>
      </c>
      <c r="AW1679" s="16" t="s">
        <v>37</v>
      </c>
      <c r="AX1679" s="16" t="s">
        <v>83</v>
      </c>
      <c r="AY1679" s="268" t="s">
        <v>146</v>
      </c>
    </row>
    <row r="1680" s="2" customFormat="1" ht="16.5" customHeight="1">
      <c r="A1680" s="41"/>
      <c r="B1680" s="42"/>
      <c r="C1680" s="207" t="s">
        <v>2007</v>
      </c>
      <c r="D1680" s="207" t="s">
        <v>148</v>
      </c>
      <c r="E1680" s="208" t="s">
        <v>2008</v>
      </c>
      <c r="F1680" s="209" t="s">
        <v>2009</v>
      </c>
      <c r="G1680" s="210" t="s">
        <v>232</v>
      </c>
      <c r="H1680" s="211">
        <v>55.100000000000001</v>
      </c>
      <c r="I1680" s="212"/>
      <c r="J1680" s="213">
        <f>ROUND(I1680*H1680,2)</f>
        <v>0</v>
      </c>
      <c r="K1680" s="209" t="s">
        <v>152</v>
      </c>
      <c r="L1680" s="47"/>
      <c r="M1680" s="214" t="s">
        <v>19</v>
      </c>
      <c r="N1680" s="215" t="s">
        <v>46</v>
      </c>
      <c r="O1680" s="87"/>
      <c r="P1680" s="216">
        <f>O1680*H1680</f>
        <v>0</v>
      </c>
      <c r="Q1680" s="216">
        <v>0.00029999999999999997</v>
      </c>
      <c r="R1680" s="216">
        <f>Q1680*H1680</f>
        <v>0.01653</v>
      </c>
      <c r="S1680" s="216">
        <v>0</v>
      </c>
      <c r="T1680" s="217">
        <f>S1680*H1680</f>
        <v>0</v>
      </c>
      <c r="U1680" s="41"/>
      <c r="V1680" s="41"/>
      <c r="W1680" s="41"/>
      <c r="X1680" s="41"/>
      <c r="Y1680" s="41"/>
      <c r="Z1680" s="41"/>
      <c r="AA1680" s="41"/>
      <c r="AB1680" s="41"/>
      <c r="AC1680" s="41"/>
      <c r="AD1680" s="41"/>
      <c r="AE1680" s="41"/>
      <c r="AR1680" s="218" t="s">
        <v>266</v>
      </c>
      <c r="AT1680" s="218" t="s">
        <v>148</v>
      </c>
      <c r="AU1680" s="218" t="s">
        <v>85</v>
      </c>
      <c r="AY1680" s="20" t="s">
        <v>146</v>
      </c>
      <c r="BE1680" s="219">
        <f>IF(N1680="základní",J1680,0)</f>
        <v>0</v>
      </c>
      <c r="BF1680" s="219">
        <f>IF(N1680="snížená",J1680,0)</f>
        <v>0</v>
      </c>
      <c r="BG1680" s="219">
        <f>IF(N1680="zákl. přenesená",J1680,0)</f>
        <v>0</v>
      </c>
      <c r="BH1680" s="219">
        <f>IF(N1680="sníž. přenesená",J1680,0)</f>
        <v>0</v>
      </c>
      <c r="BI1680" s="219">
        <f>IF(N1680="nulová",J1680,0)</f>
        <v>0</v>
      </c>
      <c r="BJ1680" s="20" t="s">
        <v>83</v>
      </c>
      <c r="BK1680" s="219">
        <f>ROUND(I1680*H1680,2)</f>
        <v>0</v>
      </c>
      <c r="BL1680" s="20" t="s">
        <v>266</v>
      </c>
      <c r="BM1680" s="218" t="s">
        <v>2010</v>
      </c>
    </row>
    <row r="1681" s="2" customFormat="1">
      <c r="A1681" s="41"/>
      <c r="B1681" s="42"/>
      <c r="C1681" s="43"/>
      <c r="D1681" s="220" t="s">
        <v>155</v>
      </c>
      <c r="E1681" s="43"/>
      <c r="F1681" s="221" t="s">
        <v>2011</v>
      </c>
      <c r="G1681" s="43"/>
      <c r="H1681" s="43"/>
      <c r="I1681" s="222"/>
      <c r="J1681" s="43"/>
      <c r="K1681" s="43"/>
      <c r="L1681" s="47"/>
      <c r="M1681" s="223"/>
      <c r="N1681" s="224"/>
      <c r="O1681" s="87"/>
      <c r="P1681" s="87"/>
      <c r="Q1681" s="87"/>
      <c r="R1681" s="87"/>
      <c r="S1681" s="87"/>
      <c r="T1681" s="88"/>
      <c r="U1681" s="41"/>
      <c r="V1681" s="41"/>
      <c r="W1681" s="41"/>
      <c r="X1681" s="41"/>
      <c r="Y1681" s="41"/>
      <c r="Z1681" s="41"/>
      <c r="AA1681" s="41"/>
      <c r="AB1681" s="41"/>
      <c r="AC1681" s="41"/>
      <c r="AD1681" s="41"/>
      <c r="AE1681" s="41"/>
      <c r="AT1681" s="20" t="s">
        <v>155</v>
      </c>
      <c r="AU1681" s="20" t="s">
        <v>85</v>
      </c>
    </row>
    <row r="1682" s="13" customFormat="1">
      <c r="A1682" s="13"/>
      <c r="B1682" s="225"/>
      <c r="C1682" s="226"/>
      <c r="D1682" s="227" t="s">
        <v>157</v>
      </c>
      <c r="E1682" s="228" t="s">
        <v>19</v>
      </c>
      <c r="F1682" s="229" t="s">
        <v>440</v>
      </c>
      <c r="G1682" s="226"/>
      <c r="H1682" s="228" t="s">
        <v>19</v>
      </c>
      <c r="I1682" s="230"/>
      <c r="J1682" s="226"/>
      <c r="K1682" s="226"/>
      <c r="L1682" s="231"/>
      <c r="M1682" s="232"/>
      <c r="N1682" s="233"/>
      <c r="O1682" s="233"/>
      <c r="P1682" s="233"/>
      <c r="Q1682" s="233"/>
      <c r="R1682" s="233"/>
      <c r="S1682" s="233"/>
      <c r="T1682" s="234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5" t="s">
        <v>157</v>
      </c>
      <c r="AU1682" s="235" t="s">
        <v>85</v>
      </c>
      <c r="AV1682" s="13" t="s">
        <v>83</v>
      </c>
      <c r="AW1682" s="13" t="s">
        <v>37</v>
      </c>
      <c r="AX1682" s="13" t="s">
        <v>75</v>
      </c>
      <c r="AY1682" s="235" t="s">
        <v>146</v>
      </c>
    </row>
    <row r="1683" s="13" customFormat="1">
      <c r="A1683" s="13"/>
      <c r="B1683" s="225"/>
      <c r="C1683" s="226"/>
      <c r="D1683" s="227" t="s">
        <v>157</v>
      </c>
      <c r="E1683" s="228" t="s">
        <v>19</v>
      </c>
      <c r="F1683" s="229" t="s">
        <v>441</v>
      </c>
      <c r="G1683" s="226"/>
      <c r="H1683" s="228" t="s">
        <v>19</v>
      </c>
      <c r="I1683" s="230"/>
      <c r="J1683" s="226"/>
      <c r="K1683" s="226"/>
      <c r="L1683" s="231"/>
      <c r="M1683" s="232"/>
      <c r="N1683" s="233"/>
      <c r="O1683" s="233"/>
      <c r="P1683" s="233"/>
      <c r="Q1683" s="233"/>
      <c r="R1683" s="233"/>
      <c r="S1683" s="233"/>
      <c r="T1683" s="234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5" t="s">
        <v>157</v>
      </c>
      <c r="AU1683" s="235" t="s">
        <v>85</v>
      </c>
      <c r="AV1683" s="13" t="s">
        <v>83</v>
      </c>
      <c r="AW1683" s="13" t="s">
        <v>37</v>
      </c>
      <c r="AX1683" s="13" t="s">
        <v>75</v>
      </c>
      <c r="AY1683" s="235" t="s">
        <v>146</v>
      </c>
    </row>
    <row r="1684" s="14" customFormat="1">
      <c r="A1684" s="14"/>
      <c r="B1684" s="236"/>
      <c r="C1684" s="237"/>
      <c r="D1684" s="227" t="s">
        <v>157</v>
      </c>
      <c r="E1684" s="238" t="s">
        <v>19</v>
      </c>
      <c r="F1684" s="239" t="s">
        <v>726</v>
      </c>
      <c r="G1684" s="237"/>
      <c r="H1684" s="240">
        <v>49.399999999999999</v>
      </c>
      <c r="I1684" s="241"/>
      <c r="J1684" s="237"/>
      <c r="K1684" s="237"/>
      <c r="L1684" s="242"/>
      <c r="M1684" s="243"/>
      <c r="N1684" s="244"/>
      <c r="O1684" s="244"/>
      <c r="P1684" s="244"/>
      <c r="Q1684" s="244"/>
      <c r="R1684" s="244"/>
      <c r="S1684" s="244"/>
      <c r="T1684" s="245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46" t="s">
        <v>157</v>
      </c>
      <c r="AU1684" s="246" t="s">
        <v>85</v>
      </c>
      <c r="AV1684" s="14" t="s">
        <v>85</v>
      </c>
      <c r="AW1684" s="14" t="s">
        <v>37</v>
      </c>
      <c r="AX1684" s="14" t="s">
        <v>75</v>
      </c>
      <c r="AY1684" s="246" t="s">
        <v>146</v>
      </c>
    </row>
    <row r="1685" s="13" customFormat="1">
      <c r="A1685" s="13"/>
      <c r="B1685" s="225"/>
      <c r="C1685" s="226"/>
      <c r="D1685" s="227" t="s">
        <v>157</v>
      </c>
      <c r="E1685" s="228" t="s">
        <v>19</v>
      </c>
      <c r="F1685" s="229" t="s">
        <v>2004</v>
      </c>
      <c r="G1685" s="226"/>
      <c r="H1685" s="228" t="s">
        <v>19</v>
      </c>
      <c r="I1685" s="230"/>
      <c r="J1685" s="226"/>
      <c r="K1685" s="226"/>
      <c r="L1685" s="231"/>
      <c r="M1685" s="232"/>
      <c r="N1685" s="233"/>
      <c r="O1685" s="233"/>
      <c r="P1685" s="233"/>
      <c r="Q1685" s="233"/>
      <c r="R1685" s="233"/>
      <c r="S1685" s="233"/>
      <c r="T1685" s="234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5" t="s">
        <v>157</v>
      </c>
      <c r="AU1685" s="235" t="s">
        <v>85</v>
      </c>
      <c r="AV1685" s="13" t="s">
        <v>83</v>
      </c>
      <c r="AW1685" s="13" t="s">
        <v>37</v>
      </c>
      <c r="AX1685" s="13" t="s">
        <v>75</v>
      </c>
      <c r="AY1685" s="235" t="s">
        <v>146</v>
      </c>
    </row>
    <row r="1686" s="13" customFormat="1">
      <c r="A1686" s="13"/>
      <c r="B1686" s="225"/>
      <c r="C1686" s="226"/>
      <c r="D1686" s="227" t="s">
        <v>157</v>
      </c>
      <c r="E1686" s="228" t="s">
        <v>19</v>
      </c>
      <c r="F1686" s="229" t="s">
        <v>2005</v>
      </c>
      <c r="G1686" s="226"/>
      <c r="H1686" s="228" t="s">
        <v>19</v>
      </c>
      <c r="I1686" s="230"/>
      <c r="J1686" s="226"/>
      <c r="K1686" s="226"/>
      <c r="L1686" s="231"/>
      <c r="M1686" s="232"/>
      <c r="N1686" s="233"/>
      <c r="O1686" s="233"/>
      <c r="P1686" s="233"/>
      <c r="Q1686" s="233"/>
      <c r="R1686" s="233"/>
      <c r="S1686" s="233"/>
      <c r="T1686" s="234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5" t="s">
        <v>157</v>
      </c>
      <c r="AU1686" s="235" t="s">
        <v>85</v>
      </c>
      <c r="AV1686" s="13" t="s">
        <v>83</v>
      </c>
      <c r="AW1686" s="13" t="s">
        <v>37</v>
      </c>
      <c r="AX1686" s="13" t="s">
        <v>75</v>
      </c>
      <c r="AY1686" s="235" t="s">
        <v>146</v>
      </c>
    </row>
    <row r="1687" s="14" customFormat="1">
      <c r="A1687" s="14"/>
      <c r="B1687" s="236"/>
      <c r="C1687" s="237"/>
      <c r="D1687" s="227" t="s">
        <v>157</v>
      </c>
      <c r="E1687" s="238" t="s">
        <v>19</v>
      </c>
      <c r="F1687" s="239" t="s">
        <v>2006</v>
      </c>
      <c r="G1687" s="237"/>
      <c r="H1687" s="240">
        <v>5.7000000000000002</v>
      </c>
      <c r="I1687" s="241"/>
      <c r="J1687" s="237"/>
      <c r="K1687" s="237"/>
      <c r="L1687" s="242"/>
      <c r="M1687" s="243"/>
      <c r="N1687" s="244"/>
      <c r="O1687" s="244"/>
      <c r="P1687" s="244"/>
      <c r="Q1687" s="244"/>
      <c r="R1687" s="244"/>
      <c r="S1687" s="244"/>
      <c r="T1687" s="245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46" t="s">
        <v>157</v>
      </c>
      <c r="AU1687" s="246" t="s">
        <v>85</v>
      </c>
      <c r="AV1687" s="14" t="s">
        <v>85</v>
      </c>
      <c r="AW1687" s="14" t="s">
        <v>37</v>
      </c>
      <c r="AX1687" s="14" t="s">
        <v>75</v>
      </c>
      <c r="AY1687" s="246" t="s">
        <v>146</v>
      </c>
    </row>
    <row r="1688" s="16" customFormat="1">
      <c r="A1688" s="16"/>
      <c r="B1688" s="258"/>
      <c r="C1688" s="259"/>
      <c r="D1688" s="227" t="s">
        <v>157</v>
      </c>
      <c r="E1688" s="260" t="s">
        <v>19</v>
      </c>
      <c r="F1688" s="261" t="s">
        <v>167</v>
      </c>
      <c r="G1688" s="259"/>
      <c r="H1688" s="262">
        <v>55.100000000000001</v>
      </c>
      <c r="I1688" s="263"/>
      <c r="J1688" s="259"/>
      <c r="K1688" s="259"/>
      <c r="L1688" s="264"/>
      <c r="M1688" s="265"/>
      <c r="N1688" s="266"/>
      <c r="O1688" s="266"/>
      <c r="P1688" s="266"/>
      <c r="Q1688" s="266"/>
      <c r="R1688" s="266"/>
      <c r="S1688" s="266"/>
      <c r="T1688" s="267"/>
      <c r="U1688" s="16"/>
      <c r="V1688" s="16"/>
      <c r="W1688" s="16"/>
      <c r="X1688" s="16"/>
      <c r="Y1688" s="16"/>
      <c r="Z1688" s="16"/>
      <c r="AA1688" s="16"/>
      <c r="AB1688" s="16"/>
      <c r="AC1688" s="16"/>
      <c r="AD1688" s="16"/>
      <c r="AE1688" s="16"/>
      <c r="AT1688" s="268" t="s">
        <v>157</v>
      </c>
      <c r="AU1688" s="268" t="s">
        <v>85</v>
      </c>
      <c r="AV1688" s="16" t="s">
        <v>153</v>
      </c>
      <c r="AW1688" s="16" t="s">
        <v>37</v>
      </c>
      <c r="AX1688" s="16" t="s">
        <v>83</v>
      </c>
      <c r="AY1688" s="268" t="s">
        <v>146</v>
      </c>
    </row>
    <row r="1689" s="2" customFormat="1" ht="21.75" customHeight="1">
      <c r="A1689" s="41"/>
      <c r="B1689" s="42"/>
      <c r="C1689" s="207" t="s">
        <v>2012</v>
      </c>
      <c r="D1689" s="207" t="s">
        <v>148</v>
      </c>
      <c r="E1689" s="208" t="s">
        <v>2013</v>
      </c>
      <c r="F1689" s="209" t="s">
        <v>2014</v>
      </c>
      <c r="G1689" s="210" t="s">
        <v>232</v>
      </c>
      <c r="H1689" s="211">
        <v>55.100000000000001</v>
      </c>
      <c r="I1689" s="212"/>
      <c r="J1689" s="213">
        <f>ROUND(I1689*H1689,2)</f>
        <v>0</v>
      </c>
      <c r="K1689" s="209" t="s">
        <v>152</v>
      </c>
      <c r="L1689" s="47"/>
      <c r="M1689" s="214" t="s">
        <v>19</v>
      </c>
      <c r="N1689" s="215" t="s">
        <v>46</v>
      </c>
      <c r="O1689" s="87"/>
      <c r="P1689" s="216">
        <f>O1689*H1689</f>
        <v>0</v>
      </c>
      <c r="Q1689" s="216">
        <v>0.0045500000000000002</v>
      </c>
      <c r="R1689" s="216">
        <f>Q1689*H1689</f>
        <v>0.25070500000000001</v>
      </c>
      <c r="S1689" s="216">
        <v>0</v>
      </c>
      <c r="T1689" s="217">
        <f>S1689*H1689</f>
        <v>0</v>
      </c>
      <c r="U1689" s="41"/>
      <c r="V1689" s="41"/>
      <c r="W1689" s="41"/>
      <c r="X1689" s="41"/>
      <c r="Y1689" s="41"/>
      <c r="Z1689" s="41"/>
      <c r="AA1689" s="41"/>
      <c r="AB1689" s="41"/>
      <c r="AC1689" s="41"/>
      <c r="AD1689" s="41"/>
      <c r="AE1689" s="41"/>
      <c r="AR1689" s="218" t="s">
        <v>266</v>
      </c>
      <c r="AT1689" s="218" t="s">
        <v>148</v>
      </c>
      <c r="AU1689" s="218" t="s">
        <v>85</v>
      </c>
      <c r="AY1689" s="20" t="s">
        <v>146</v>
      </c>
      <c r="BE1689" s="219">
        <f>IF(N1689="základní",J1689,0)</f>
        <v>0</v>
      </c>
      <c r="BF1689" s="219">
        <f>IF(N1689="snížená",J1689,0)</f>
        <v>0</v>
      </c>
      <c r="BG1689" s="219">
        <f>IF(N1689="zákl. přenesená",J1689,0)</f>
        <v>0</v>
      </c>
      <c r="BH1689" s="219">
        <f>IF(N1689="sníž. přenesená",J1689,0)</f>
        <v>0</v>
      </c>
      <c r="BI1689" s="219">
        <f>IF(N1689="nulová",J1689,0)</f>
        <v>0</v>
      </c>
      <c r="BJ1689" s="20" t="s">
        <v>83</v>
      </c>
      <c r="BK1689" s="219">
        <f>ROUND(I1689*H1689,2)</f>
        <v>0</v>
      </c>
      <c r="BL1689" s="20" t="s">
        <v>266</v>
      </c>
      <c r="BM1689" s="218" t="s">
        <v>2015</v>
      </c>
    </row>
    <row r="1690" s="2" customFormat="1">
      <c r="A1690" s="41"/>
      <c r="B1690" s="42"/>
      <c r="C1690" s="43"/>
      <c r="D1690" s="220" t="s">
        <v>155</v>
      </c>
      <c r="E1690" s="43"/>
      <c r="F1690" s="221" t="s">
        <v>2016</v>
      </c>
      <c r="G1690" s="43"/>
      <c r="H1690" s="43"/>
      <c r="I1690" s="222"/>
      <c r="J1690" s="43"/>
      <c r="K1690" s="43"/>
      <c r="L1690" s="47"/>
      <c r="M1690" s="223"/>
      <c r="N1690" s="224"/>
      <c r="O1690" s="87"/>
      <c r="P1690" s="87"/>
      <c r="Q1690" s="87"/>
      <c r="R1690" s="87"/>
      <c r="S1690" s="87"/>
      <c r="T1690" s="88"/>
      <c r="U1690" s="41"/>
      <c r="V1690" s="41"/>
      <c r="W1690" s="41"/>
      <c r="X1690" s="41"/>
      <c r="Y1690" s="41"/>
      <c r="Z1690" s="41"/>
      <c r="AA1690" s="41"/>
      <c r="AB1690" s="41"/>
      <c r="AC1690" s="41"/>
      <c r="AD1690" s="41"/>
      <c r="AE1690" s="41"/>
      <c r="AT1690" s="20" t="s">
        <v>155</v>
      </c>
      <c r="AU1690" s="20" t="s">
        <v>85</v>
      </c>
    </row>
    <row r="1691" s="13" customFormat="1">
      <c r="A1691" s="13"/>
      <c r="B1691" s="225"/>
      <c r="C1691" s="226"/>
      <c r="D1691" s="227" t="s">
        <v>157</v>
      </c>
      <c r="E1691" s="228" t="s">
        <v>19</v>
      </c>
      <c r="F1691" s="229" t="s">
        <v>440</v>
      </c>
      <c r="G1691" s="226"/>
      <c r="H1691" s="228" t="s">
        <v>19</v>
      </c>
      <c r="I1691" s="230"/>
      <c r="J1691" s="226"/>
      <c r="K1691" s="226"/>
      <c r="L1691" s="231"/>
      <c r="M1691" s="232"/>
      <c r="N1691" s="233"/>
      <c r="O1691" s="233"/>
      <c r="P1691" s="233"/>
      <c r="Q1691" s="233"/>
      <c r="R1691" s="233"/>
      <c r="S1691" s="233"/>
      <c r="T1691" s="234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5" t="s">
        <v>157</v>
      </c>
      <c r="AU1691" s="235" t="s">
        <v>85</v>
      </c>
      <c r="AV1691" s="13" t="s">
        <v>83</v>
      </c>
      <c r="AW1691" s="13" t="s">
        <v>37</v>
      </c>
      <c r="AX1691" s="13" t="s">
        <v>75</v>
      </c>
      <c r="AY1691" s="235" t="s">
        <v>146</v>
      </c>
    </row>
    <row r="1692" s="13" customFormat="1">
      <c r="A1692" s="13"/>
      <c r="B1692" s="225"/>
      <c r="C1692" s="226"/>
      <c r="D1692" s="227" t="s">
        <v>157</v>
      </c>
      <c r="E1692" s="228" t="s">
        <v>19</v>
      </c>
      <c r="F1692" s="229" t="s">
        <v>441</v>
      </c>
      <c r="G1692" s="226"/>
      <c r="H1692" s="228" t="s">
        <v>19</v>
      </c>
      <c r="I1692" s="230"/>
      <c r="J1692" s="226"/>
      <c r="K1692" s="226"/>
      <c r="L1692" s="231"/>
      <c r="M1692" s="232"/>
      <c r="N1692" s="233"/>
      <c r="O1692" s="233"/>
      <c r="P1692" s="233"/>
      <c r="Q1692" s="233"/>
      <c r="R1692" s="233"/>
      <c r="S1692" s="233"/>
      <c r="T1692" s="234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5" t="s">
        <v>157</v>
      </c>
      <c r="AU1692" s="235" t="s">
        <v>85</v>
      </c>
      <c r="AV1692" s="13" t="s">
        <v>83</v>
      </c>
      <c r="AW1692" s="13" t="s">
        <v>37</v>
      </c>
      <c r="AX1692" s="13" t="s">
        <v>75</v>
      </c>
      <c r="AY1692" s="235" t="s">
        <v>146</v>
      </c>
    </row>
    <row r="1693" s="14" customFormat="1">
      <c r="A1693" s="14"/>
      <c r="B1693" s="236"/>
      <c r="C1693" s="237"/>
      <c r="D1693" s="227" t="s">
        <v>157</v>
      </c>
      <c r="E1693" s="238" t="s">
        <v>19</v>
      </c>
      <c r="F1693" s="239" t="s">
        <v>726</v>
      </c>
      <c r="G1693" s="237"/>
      <c r="H1693" s="240">
        <v>49.399999999999999</v>
      </c>
      <c r="I1693" s="241"/>
      <c r="J1693" s="237"/>
      <c r="K1693" s="237"/>
      <c r="L1693" s="242"/>
      <c r="M1693" s="243"/>
      <c r="N1693" s="244"/>
      <c r="O1693" s="244"/>
      <c r="P1693" s="244"/>
      <c r="Q1693" s="244"/>
      <c r="R1693" s="244"/>
      <c r="S1693" s="244"/>
      <c r="T1693" s="245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46" t="s">
        <v>157</v>
      </c>
      <c r="AU1693" s="246" t="s">
        <v>85</v>
      </c>
      <c r="AV1693" s="14" t="s">
        <v>85</v>
      </c>
      <c r="AW1693" s="14" t="s">
        <v>37</v>
      </c>
      <c r="AX1693" s="14" t="s">
        <v>75</v>
      </c>
      <c r="AY1693" s="246" t="s">
        <v>146</v>
      </c>
    </row>
    <row r="1694" s="13" customFormat="1">
      <c r="A1694" s="13"/>
      <c r="B1694" s="225"/>
      <c r="C1694" s="226"/>
      <c r="D1694" s="227" t="s">
        <v>157</v>
      </c>
      <c r="E1694" s="228" t="s">
        <v>19</v>
      </c>
      <c r="F1694" s="229" t="s">
        <v>2004</v>
      </c>
      <c r="G1694" s="226"/>
      <c r="H1694" s="228" t="s">
        <v>19</v>
      </c>
      <c r="I1694" s="230"/>
      <c r="J1694" s="226"/>
      <c r="K1694" s="226"/>
      <c r="L1694" s="231"/>
      <c r="M1694" s="232"/>
      <c r="N1694" s="233"/>
      <c r="O1694" s="233"/>
      <c r="P1694" s="233"/>
      <c r="Q1694" s="233"/>
      <c r="R1694" s="233"/>
      <c r="S1694" s="233"/>
      <c r="T1694" s="234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5" t="s">
        <v>157</v>
      </c>
      <c r="AU1694" s="235" t="s">
        <v>85</v>
      </c>
      <c r="AV1694" s="13" t="s">
        <v>83</v>
      </c>
      <c r="AW1694" s="13" t="s">
        <v>37</v>
      </c>
      <c r="AX1694" s="13" t="s">
        <v>75</v>
      </c>
      <c r="AY1694" s="235" t="s">
        <v>146</v>
      </c>
    </row>
    <row r="1695" s="13" customFormat="1">
      <c r="A1695" s="13"/>
      <c r="B1695" s="225"/>
      <c r="C1695" s="226"/>
      <c r="D1695" s="227" t="s">
        <v>157</v>
      </c>
      <c r="E1695" s="228" t="s">
        <v>19</v>
      </c>
      <c r="F1695" s="229" t="s">
        <v>2005</v>
      </c>
      <c r="G1695" s="226"/>
      <c r="H1695" s="228" t="s">
        <v>19</v>
      </c>
      <c r="I1695" s="230"/>
      <c r="J1695" s="226"/>
      <c r="K1695" s="226"/>
      <c r="L1695" s="231"/>
      <c r="M1695" s="232"/>
      <c r="N1695" s="233"/>
      <c r="O1695" s="233"/>
      <c r="P1695" s="233"/>
      <c r="Q1695" s="233"/>
      <c r="R1695" s="233"/>
      <c r="S1695" s="233"/>
      <c r="T1695" s="234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5" t="s">
        <v>157</v>
      </c>
      <c r="AU1695" s="235" t="s">
        <v>85</v>
      </c>
      <c r="AV1695" s="13" t="s">
        <v>83</v>
      </c>
      <c r="AW1695" s="13" t="s">
        <v>37</v>
      </c>
      <c r="AX1695" s="13" t="s">
        <v>75</v>
      </c>
      <c r="AY1695" s="235" t="s">
        <v>146</v>
      </c>
    </row>
    <row r="1696" s="14" customFormat="1">
      <c r="A1696" s="14"/>
      <c r="B1696" s="236"/>
      <c r="C1696" s="237"/>
      <c r="D1696" s="227" t="s">
        <v>157</v>
      </c>
      <c r="E1696" s="238" t="s">
        <v>19</v>
      </c>
      <c r="F1696" s="239" t="s">
        <v>2006</v>
      </c>
      <c r="G1696" s="237"/>
      <c r="H1696" s="240">
        <v>5.7000000000000002</v>
      </c>
      <c r="I1696" s="241"/>
      <c r="J1696" s="237"/>
      <c r="K1696" s="237"/>
      <c r="L1696" s="242"/>
      <c r="M1696" s="243"/>
      <c r="N1696" s="244"/>
      <c r="O1696" s="244"/>
      <c r="P1696" s="244"/>
      <c r="Q1696" s="244"/>
      <c r="R1696" s="244"/>
      <c r="S1696" s="244"/>
      <c r="T1696" s="245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46" t="s">
        <v>157</v>
      </c>
      <c r="AU1696" s="246" t="s">
        <v>85</v>
      </c>
      <c r="AV1696" s="14" t="s">
        <v>85</v>
      </c>
      <c r="AW1696" s="14" t="s">
        <v>37</v>
      </c>
      <c r="AX1696" s="14" t="s">
        <v>75</v>
      </c>
      <c r="AY1696" s="246" t="s">
        <v>146</v>
      </c>
    </row>
    <row r="1697" s="16" customFormat="1">
      <c r="A1697" s="16"/>
      <c r="B1697" s="258"/>
      <c r="C1697" s="259"/>
      <c r="D1697" s="227" t="s">
        <v>157</v>
      </c>
      <c r="E1697" s="260" t="s">
        <v>19</v>
      </c>
      <c r="F1697" s="261" t="s">
        <v>167</v>
      </c>
      <c r="G1697" s="259"/>
      <c r="H1697" s="262">
        <v>55.100000000000001</v>
      </c>
      <c r="I1697" s="263"/>
      <c r="J1697" s="259"/>
      <c r="K1697" s="259"/>
      <c r="L1697" s="264"/>
      <c r="M1697" s="265"/>
      <c r="N1697" s="266"/>
      <c r="O1697" s="266"/>
      <c r="P1697" s="266"/>
      <c r="Q1697" s="266"/>
      <c r="R1697" s="266"/>
      <c r="S1697" s="266"/>
      <c r="T1697" s="267"/>
      <c r="U1697" s="16"/>
      <c r="V1697" s="16"/>
      <c r="W1697" s="16"/>
      <c r="X1697" s="16"/>
      <c r="Y1697" s="16"/>
      <c r="Z1697" s="16"/>
      <c r="AA1697" s="16"/>
      <c r="AB1697" s="16"/>
      <c r="AC1697" s="16"/>
      <c r="AD1697" s="16"/>
      <c r="AE1697" s="16"/>
      <c r="AT1697" s="268" t="s">
        <v>157</v>
      </c>
      <c r="AU1697" s="268" t="s">
        <v>85</v>
      </c>
      <c r="AV1697" s="16" t="s">
        <v>153</v>
      </c>
      <c r="AW1697" s="16" t="s">
        <v>37</v>
      </c>
      <c r="AX1697" s="16" t="s">
        <v>83</v>
      </c>
      <c r="AY1697" s="268" t="s">
        <v>146</v>
      </c>
    </row>
    <row r="1698" s="2" customFormat="1" ht="24.15" customHeight="1">
      <c r="A1698" s="41"/>
      <c r="B1698" s="42"/>
      <c r="C1698" s="207" t="s">
        <v>2017</v>
      </c>
      <c r="D1698" s="207" t="s">
        <v>148</v>
      </c>
      <c r="E1698" s="208" t="s">
        <v>2018</v>
      </c>
      <c r="F1698" s="209" t="s">
        <v>2019</v>
      </c>
      <c r="G1698" s="210" t="s">
        <v>318</v>
      </c>
      <c r="H1698" s="211">
        <v>127.5</v>
      </c>
      <c r="I1698" s="212"/>
      <c r="J1698" s="213">
        <f>ROUND(I1698*H1698,2)</f>
        <v>0</v>
      </c>
      <c r="K1698" s="209" t="s">
        <v>152</v>
      </c>
      <c r="L1698" s="47"/>
      <c r="M1698" s="214" t="s">
        <v>19</v>
      </c>
      <c r="N1698" s="215" t="s">
        <v>46</v>
      </c>
      <c r="O1698" s="87"/>
      <c r="P1698" s="216">
        <f>O1698*H1698</f>
        <v>0</v>
      </c>
      <c r="Q1698" s="216">
        <v>0.00058</v>
      </c>
      <c r="R1698" s="216">
        <f>Q1698*H1698</f>
        <v>0.073950000000000002</v>
      </c>
      <c r="S1698" s="216">
        <v>0</v>
      </c>
      <c r="T1698" s="217">
        <f>S1698*H1698</f>
        <v>0</v>
      </c>
      <c r="U1698" s="41"/>
      <c r="V1698" s="41"/>
      <c r="W1698" s="41"/>
      <c r="X1698" s="41"/>
      <c r="Y1698" s="41"/>
      <c r="Z1698" s="41"/>
      <c r="AA1698" s="41"/>
      <c r="AB1698" s="41"/>
      <c r="AC1698" s="41"/>
      <c r="AD1698" s="41"/>
      <c r="AE1698" s="41"/>
      <c r="AR1698" s="218" t="s">
        <v>266</v>
      </c>
      <c r="AT1698" s="218" t="s">
        <v>148</v>
      </c>
      <c r="AU1698" s="218" t="s">
        <v>85</v>
      </c>
      <c r="AY1698" s="20" t="s">
        <v>146</v>
      </c>
      <c r="BE1698" s="219">
        <f>IF(N1698="základní",J1698,0)</f>
        <v>0</v>
      </c>
      <c r="BF1698" s="219">
        <f>IF(N1698="snížená",J1698,0)</f>
        <v>0</v>
      </c>
      <c r="BG1698" s="219">
        <f>IF(N1698="zákl. přenesená",J1698,0)</f>
        <v>0</v>
      </c>
      <c r="BH1698" s="219">
        <f>IF(N1698="sníž. přenesená",J1698,0)</f>
        <v>0</v>
      </c>
      <c r="BI1698" s="219">
        <f>IF(N1698="nulová",J1698,0)</f>
        <v>0</v>
      </c>
      <c r="BJ1698" s="20" t="s">
        <v>83</v>
      </c>
      <c r="BK1698" s="219">
        <f>ROUND(I1698*H1698,2)</f>
        <v>0</v>
      </c>
      <c r="BL1698" s="20" t="s">
        <v>266</v>
      </c>
      <c r="BM1698" s="218" t="s">
        <v>2020</v>
      </c>
    </row>
    <row r="1699" s="2" customFormat="1">
      <c r="A1699" s="41"/>
      <c r="B1699" s="42"/>
      <c r="C1699" s="43"/>
      <c r="D1699" s="220" t="s">
        <v>155</v>
      </c>
      <c r="E1699" s="43"/>
      <c r="F1699" s="221" t="s">
        <v>2021</v>
      </c>
      <c r="G1699" s="43"/>
      <c r="H1699" s="43"/>
      <c r="I1699" s="222"/>
      <c r="J1699" s="43"/>
      <c r="K1699" s="43"/>
      <c r="L1699" s="47"/>
      <c r="M1699" s="223"/>
      <c r="N1699" s="224"/>
      <c r="O1699" s="87"/>
      <c r="P1699" s="87"/>
      <c r="Q1699" s="87"/>
      <c r="R1699" s="87"/>
      <c r="S1699" s="87"/>
      <c r="T1699" s="88"/>
      <c r="U1699" s="41"/>
      <c r="V1699" s="41"/>
      <c r="W1699" s="41"/>
      <c r="X1699" s="41"/>
      <c r="Y1699" s="41"/>
      <c r="Z1699" s="41"/>
      <c r="AA1699" s="41"/>
      <c r="AB1699" s="41"/>
      <c r="AC1699" s="41"/>
      <c r="AD1699" s="41"/>
      <c r="AE1699" s="41"/>
      <c r="AT1699" s="20" t="s">
        <v>155</v>
      </c>
      <c r="AU1699" s="20" t="s">
        <v>85</v>
      </c>
    </row>
    <row r="1700" s="13" customFormat="1">
      <c r="A1700" s="13"/>
      <c r="B1700" s="225"/>
      <c r="C1700" s="226"/>
      <c r="D1700" s="227" t="s">
        <v>157</v>
      </c>
      <c r="E1700" s="228" t="s">
        <v>19</v>
      </c>
      <c r="F1700" s="229" t="s">
        <v>412</v>
      </c>
      <c r="G1700" s="226"/>
      <c r="H1700" s="228" t="s">
        <v>19</v>
      </c>
      <c r="I1700" s="230"/>
      <c r="J1700" s="226"/>
      <c r="K1700" s="226"/>
      <c r="L1700" s="231"/>
      <c r="M1700" s="232"/>
      <c r="N1700" s="233"/>
      <c r="O1700" s="233"/>
      <c r="P1700" s="233"/>
      <c r="Q1700" s="233"/>
      <c r="R1700" s="233"/>
      <c r="S1700" s="233"/>
      <c r="T1700" s="234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5" t="s">
        <v>157</v>
      </c>
      <c r="AU1700" s="235" t="s">
        <v>85</v>
      </c>
      <c r="AV1700" s="13" t="s">
        <v>83</v>
      </c>
      <c r="AW1700" s="13" t="s">
        <v>37</v>
      </c>
      <c r="AX1700" s="13" t="s">
        <v>75</v>
      </c>
      <c r="AY1700" s="235" t="s">
        <v>146</v>
      </c>
    </row>
    <row r="1701" s="14" customFormat="1">
      <c r="A1701" s="14"/>
      <c r="B1701" s="236"/>
      <c r="C1701" s="237"/>
      <c r="D1701" s="227" t="s">
        <v>157</v>
      </c>
      <c r="E1701" s="238" t="s">
        <v>19</v>
      </c>
      <c r="F1701" s="239" t="s">
        <v>413</v>
      </c>
      <c r="G1701" s="237"/>
      <c r="H1701" s="240">
        <v>46.600000000000001</v>
      </c>
      <c r="I1701" s="241"/>
      <c r="J1701" s="237"/>
      <c r="K1701" s="237"/>
      <c r="L1701" s="242"/>
      <c r="M1701" s="243"/>
      <c r="N1701" s="244"/>
      <c r="O1701" s="244"/>
      <c r="P1701" s="244"/>
      <c r="Q1701" s="244"/>
      <c r="R1701" s="244"/>
      <c r="S1701" s="244"/>
      <c r="T1701" s="245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46" t="s">
        <v>157</v>
      </c>
      <c r="AU1701" s="246" t="s">
        <v>85</v>
      </c>
      <c r="AV1701" s="14" t="s">
        <v>85</v>
      </c>
      <c r="AW1701" s="14" t="s">
        <v>37</v>
      </c>
      <c r="AX1701" s="14" t="s">
        <v>75</v>
      </c>
      <c r="AY1701" s="246" t="s">
        <v>146</v>
      </c>
    </row>
    <row r="1702" s="14" customFormat="1">
      <c r="A1702" s="14"/>
      <c r="B1702" s="236"/>
      <c r="C1702" s="237"/>
      <c r="D1702" s="227" t="s">
        <v>157</v>
      </c>
      <c r="E1702" s="238" t="s">
        <v>19</v>
      </c>
      <c r="F1702" s="239" t="s">
        <v>414</v>
      </c>
      <c r="G1702" s="237"/>
      <c r="H1702" s="240">
        <v>80.900000000000006</v>
      </c>
      <c r="I1702" s="241"/>
      <c r="J1702" s="237"/>
      <c r="K1702" s="237"/>
      <c r="L1702" s="242"/>
      <c r="M1702" s="243"/>
      <c r="N1702" s="244"/>
      <c r="O1702" s="244"/>
      <c r="P1702" s="244"/>
      <c r="Q1702" s="244"/>
      <c r="R1702" s="244"/>
      <c r="S1702" s="244"/>
      <c r="T1702" s="245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46" t="s">
        <v>157</v>
      </c>
      <c r="AU1702" s="246" t="s">
        <v>85</v>
      </c>
      <c r="AV1702" s="14" t="s">
        <v>85</v>
      </c>
      <c r="AW1702" s="14" t="s">
        <v>37</v>
      </c>
      <c r="AX1702" s="14" t="s">
        <v>75</v>
      </c>
      <c r="AY1702" s="246" t="s">
        <v>146</v>
      </c>
    </row>
    <row r="1703" s="16" customFormat="1">
      <c r="A1703" s="16"/>
      <c r="B1703" s="258"/>
      <c r="C1703" s="259"/>
      <c r="D1703" s="227" t="s">
        <v>157</v>
      </c>
      <c r="E1703" s="260" t="s">
        <v>19</v>
      </c>
      <c r="F1703" s="261" t="s">
        <v>167</v>
      </c>
      <c r="G1703" s="259"/>
      <c r="H1703" s="262">
        <v>127.5</v>
      </c>
      <c r="I1703" s="263"/>
      <c r="J1703" s="259"/>
      <c r="K1703" s="259"/>
      <c r="L1703" s="264"/>
      <c r="M1703" s="265"/>
      <c r="N1703" s="266"/>
      <c r="O1703" s="266"/>
      <c r="P1703" s="266"/>
      <c r="Q1703" s="266"/>
      <c r="R1703" s="266"/>
      <c r="S1703" s="266"/>
      <c r="T1703" s="267"/>
      <c r="U1703" s="16"/>
      <c r="V1703" s="16"/>
      <c r="W1703" s="16"/>
      <c r="X1703" s="16"/>
      <c r="Y1703" s="16"/>
      <c r="Z1703" s="16"/>
      <c r="AA1703" s="16"/>
      <c r="AB1703" s="16"/>
      <c r="AC1703" s="16"/>
      <c r="AD1703" s="16"/>
      <c r="AE1703" s="16"/>
      <c r="AT1703" s="268" t="s">
        <v>157</v>
      </c>
      <c r="AU1703" s="268" t="s">
        <v>85</v>
      </c>
      <c r="AV1703" s="16" t="s">
        <v>153</v>
      </c>
      <c r="AW1703" s="16" t="s">
        <v>37</v>
      </c>
      <c r="AX1703" s="16" t="s">
        <v>83</v>
      </c>
      <c r="AY1703" s="268" t="s">
        <v>146</v>
      </c>
    </row>
    <row r="1704" s="2" customFormat="1" ht="16.5" customHeight="1">
      <c r="A1704" s="41"/>
      <c r="B1704" s="42"/>
      <c r="C1704" s="269" t="s">
        <v>2022</v>
      </c>
      <c r="D1704" s="269" t="s">
        <v>224</v>
      </c>
      <c r="E1704" s="270" t="s">
        <v>2023</v>
      </c>
      <c r="F1704" s="271" t="s">
        <v>2024</v>
      </c>
      <c r="G1704" s="272" t="s">
        <v>318</v>
      </c>
      <c r="H1704" s="273">
        <v>140.25</v>
      </c>
      <c r="I1704" s="274"/>
      <c r="J1704" s="275">
        <f>ROUND(I1704*H1704,2)</f>
        <v>0</v>
      </c>
      <c r="K1704" s="271" t="s">
        <v>152</v>
      </c>
      <c r="L1704" s="276"/>
      <c r="M1704" s="277" t="s">
        <v>19</v>
      </c>
      <c r="N1704" s="278" t="s">
        <v>46</v>
      </c>
      <c r="O1704" s="87"/>
      <c r="P1704" s="216">
        <f>O1704*H1704</f>
        <v>0</v>
      </c>
      <c r="Q1704" s="216">
        <v>0.00264</v>
      </c>
      <c r="R1704" s="216">
        <f>Q1704*H1704</f>
        <v>0.37025999999999998</v>
      </c>
      <c r="S1704" s="216">
        <v>0</v>
      </c>
      <c r="T1704" s="217">
        <f>S1704*H1704</f>
        <v>0</v>
      </c>
      <c r="U1704" s="41"/>
      <c r="V1704" s="41"/>
      <c r="W1704" s="41"/>
      <c r="X1704" s="41"/>
      <c r="Y1704" s="41"/>
      <c r="Z1704" s="41"/>
      <c r="AA1704" s="41"/>
      <c r="AB1704" s="41"/>
      <c r="AC1704" s="41"/>
      <c r="AD1704" s="41"/>
      <c r="AE1704" s="41"/>
      <c r="AR1704" s="218" t="s">
        <v>396</v>
      </c>
      <c r="AT1704" s="218" t="s">
        <v>224</v>
      </c>
      <c r="AU1704" s="218" t="s">
        <v>85</v>
      </c>
      <c r="AY1704" s="20" t="s">
        <v>146</v>
      </c>
      <c r="BE1704" s="219">
        <f>IF(N1704="základní",J1704,0)</f>
        <v>0</v>
      </c>
      <c r="BF1704" s="219">
        <f>IF(N1704="snížená",J1704,0)</f>
        <v>0</v>
      </c>
      <c r="BG1704" s="219">
        <f>IF(N1704="zákl. přenesená",J1704,0)</f>
        <v>0</v>
      </c>
      <c r="BH1704" s="219">
        <f>IF(N1704="sníž. přenesená",J1704,0)</f>
        <v>0</v>
      </c>
      <c r="BI1704" s="219">
        <f>IF(N1704="nulová",J1704,0)</f>
        <v>0</v>
      </c>
      <c r="BJ1704" s="20" t="s">
        <v>83</v>
      </c>
      <c r="BK1704" s="219">
        <f>ROUND(I1704*H1704,2)</f>
        <v>0</v>
      </c>
      <c r="BL1704" s="20" t="s">
        <v>266</v>
      </c>
      <c r="BM1704" s="218" t="s">
        <v>2025</v>
      </c>
    </row>
    <row r="1705" s="14" customFormat="1">
      <c r="A1705" s="14"/>
      <c r="B1705" s="236"/>
      <c r="C1705" s="237"/>
      <c r="D1705" s="227" t="s">
        <v>157</v>
      </c>
      <c r="E1705" s="238" t="s">
        <v>19</v>
      </c>
      <c r="F1705" s="239" t="s">
        <v>2026</v>
      </c>
      <c r="G1705" s="237"/>
      <c r="H1705" s="240">
        <v>140.25</v>
      </c>
      <c r="I1705" s="241"/>
      <c r="J1705" s="237"/>
      <c r="K1705" s="237"/>
      <c r="L1705" s="242"/>
      <c r="M1705" s="243"/>
      <c r="N1705" s="244"/>
      <c r="O1705" s="244"/>
      <c r="P1705" s="244"/>
      <c r="Q1705" s="244"/>
      <c r="R1705" s="244"/>
      <c r="S1705" s="244"/>
      <c r="T1705" s="245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46" t="s">
        <v>157</v>
      </c>
      <c r="AU1705" s="246" t="s">
        <v>85</v>
      </c>
      <c r="AV1705" s="14" t="s">
        <v>85</v>
      </c>
      <c r="AW1705" s="14" t="s">
        <v>37</v>
      </c>
      <c r="AX1705" s="14" t="s">
        <v>83</v>
      </c>
      <c r="AY1705" s="246" t="s">
        <v>146</v>
      </c>
    </row>
    <row r="1706" s="2" customFormat="1" ht="24.15" customHeight="1">
      <c r="A1706" s="41"/>
      <c r="B1706" s="42"/>
      <c r="C1706" s="207" t="s">
        <v>2027</v>
      </c>
      <c r="D1706" s="207" t="s">
        <v>148</v>
      </c>
      <c r="E1706" s="208" t="s">
        <v>2028</v>
      </c>
      <c r="F1706" s="209" t="s">
        <v>2029</v>
      </c>
      <c r="G1706" s="210" t="s">
        <v>232</v>
      </c>
      <c r="H1706" s="211">
        <v>55.100000000000001</v>
      </c>
      <c r="I1706" s="212"/>
      <c r="J1706" s="213">
        <f>ROUND(I1706*H1706,2)</f>
        <v>0</v>
      </c>
      <c r="K1706" s="209" t="s">
        <v>152</v>
      </c>
      <c r="L1706" s="47"/>
      <c r="M1706" s="214" t="s">
        <v>19</v>
      </c>
      <c r="N1706" s="215" t="s">
        <v>46</v>
      </c>
      <c r="O1706" s="87"/>
      <c r="P1706" s="216">
        <f>O1706*H1706</f>
        <v>0</v>
      </c>
      <c r="Q1706" s="216">
        <v>0.0060000000000000001</v>
      </c>
      <c r="R1706" s="216">
        <f>Q1706*H1706</f>
        <v>0.3306</v>
      </c>
      <c r="S1706" s="216">
        <v>0</v>
      </c>
      <c r="T1706" s="217">
        <f>S1706*H1706</f>
        <v>0</v>
      </c>
      <c r="U1706" s="41"/>
      <c r="V1706" s="41"/>
      <c r="W1706" s="41"/>
      <c r="X1706" s="41"/>
      <c r="Y1706" s="41"/>
      <c r="Z1706" s="41"/>
      <c r="AA1706" s="41"/>
      <c r="AB1706" s="41"/>
      <c r="AC1706" s="41"/>
      <c r="AD1706" s="41"/>
      <c r="AE1706" s="41"/>
      <c r="AR1706" s="218" t="s">
        <v>266</v>
      </c>
      <c r="AT1706" s="218" t="s">
        <v>148</v>
      </c>
      <c r="AU1706" s="218" t="s">
        <v>85</v>
      </c>
      <c r="AY1706" s="20" t="s">
        <v>146</v>
      </c>
      <c r="BE1706" s="219">
        <f>IF(N1706="základní",J1706,0)</f>
        <v>0</v>
      </c>
      <c r="BF1706" s="219">
        <f>IF(N1706="snížená",J1706,0)</f>
        <v>0</v>
      </c>
      <c r="BG1706" s="219">
        <f>IF(N1706="zákl. přenesená",J1706,0)</f>
        <v>0</v>
      </c>
      <c r="BH1706" s="219">
        <f>IF(N1706="sníž. přenesená",J1706,0)</f>
        <v>0</v>
      </c>
      <c r="BI1706" s="219">
        <f>IF(N1706="nulová",J1706,0)</f>
        <v>0</v>
      </c>
      <c r="BJ1706" s="20" t="s">
        <v>83</v>
      </c>
      <c r="BK1706" s="219">
        <f>ROUND(I1706*H1706,2)</f>
        <v>0</v>
      </c>
      <c r="BL1706" s="20" t="s">
        <v>266</v>
      </c>
      <c r="BM1706" s="218" t="s">
        <v>2030</v>
      </c>
    </row>
    <row r="1707" s="2" customFormat="1">
      <c r="A1707" s="41"/>
      <c r="B1707" s="42"/>
      <c r="C1707" s="43"/>
      <c r="D1707" s="220" t="s">
        <v>155</v>
      </c>
      <c r="E1707" s="43"/>
      <c r="F1707" s="221" t="s">
        <v>2031</v>
      </c>
      <c r="G1707" s="43"/>
      <c r="H1707" s="43"/>
      <c r="I1707" s="222"/>
      <c r="J1707" s="43"/>
      <c r="K1707" s="43"/>
      <c r="L1707" s="47"/>
      <c r="M1707" s="223"/>
      <c r="N1707" s="224"/>
      <c r="O1707" s="87"/>
      <c r="P1707" s="87"/>
      <c r="Q1707" s="87"/>
      <c r="R1707" s="87"/>
      <c r="S1707" s="87"/>
      <c r="T1707" s="88"/>
      <c r="U1707" s="41"/>
      <c r="V1707" s="41"/>
      <c r="W1707" s="41"/>
      <c r="X1707" s="41"/>
      <c r="Y1707" s="41"/>
      <c r="Z1707" s="41"/>
      <c r="AA1707" s="41"/>
      <c r="AB1707" s="41"/>
      <c r="AC1707" s="41"/>
      <c r="AD1707" s="41"/>
      <c r="AE1707" s="41"/>
      <c r="AT1707" s="20" t="s">
        <v>155</v>
      </c>
      <c r="AU1707" s="20" t="s">
        <v>85</v>
      </c>
    </row>
    <row r="1708" s="13" customFormat="1">
      <c r="A1708" s="13"/>
      <c r="B1708" s="225"/>
      <c r="C1708" s="226"/>
      <c r="D1708" s="227" t="s">
        <v>157</v>
      </c>
      <c r="E1708" s="228" t="s">
        <v>19</v>
      </c>
      <c r="F1708" s="229" t="s">
        <v>440</v>
      </c>
      <c r="G1708" s="226"/>
      <c r="H1708" s="228" t="s">
        <v>19</v>
      </c>
      <c r="I1708" s="230"/>
      <c r="J1708" s="226"/>
      <c r="K1708" s="226"/>
      <c r="L1708" s="231"/>
      <c r="M1708" s="232"/>
      <c r="N1708" s="233"/>
      <c r="O1708" s="233"/>
      <c r="P1708" s="233"/>
      <c r="Q1708" s="233"/>
      <c r="R1708" s="233"/>
      <c r="S1708" s="233"/>
      <c r="T1708" s="234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5" t="s">
        <v>157</v>
      </c>
      <c r="AU1708" s="235" t="s">
        <v>85</v>
      </c>
      <c r="AV1708" s="13" t="s">
        <v>83</v>
      </c>
      <c r="AW1708" s="13" t="s">
        <v>37</v>
      </c>
      <c r="AX1708" s="13" t="s">
        <v>75</v>
      </c>
      <c r="AY1708" s="235" t="s">
        <v>146</v>
      </c>
    </row>
    <row r="1709" s="13" customFormat="1">
      <c r="A1709" s="13"/>
      <c r="B1709" s="225"/>
      <c r="C1709" s="226"/>
      <c r="D1709" s="227" t="s">
        <v>157</v>
      </c>
      <c r="E1709" s="228" t="s">
        <v>19</v>
      </c>
      <c r="F1709" s="229" t="s">
        <v>441</v>
      </c>
      <c r="G1709" s="226"/>
      <c r="H1709" s="228" t="s">
        <v>19</v>
      </c>
      <c r="I1709" s="230"/>
      <c r="J1709" s="226"/>
      <c r="K1709" s="226"/>
      <c r="L1709" s="231"/>
      <c r="M1709" s="232"/>
      <c r="N1709" s="233"/>
      <c r="O1709" s="233"/>
      <c r="P1709" s="233"/>
      <c r="Q1709" s="233"/>
      <c r="R1709" s="233"/>
      <c r="S1709" s="233"/>
      <c r="T1709" s="234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5" t="s">
        <v>157</v>
      </c>
      <c r="AU1709" s="235" t="s">
        <v>85</v>
      </c>
      <c r="AV1709" s="13" t="s">
        <v>83</v>
      </c>
      <c r="AW1709" s="13" t="s">
        <v>37</v>
      </c>
      <c r="AX1709" s="13" t="s">
        <v>75</v>
      </c>
      <c r="AY1709" s="235" t="s">
        <v>146</v>
      </c>
    </row>
    <row r="1710" s="14" customFormat="1">
      <c r="A1710" s="14"/>
      <c r="B1710" s="236"/>
      <c r="C1710" s="237"/>
      <c r="D1710" s="227" t="s">
        <v>157</v>
      </c>
      <c r="E1710" s="238" t="s">
        <v>19</v>
      </c>
      <c r="F1710" s="239" t="s">
        <v>726</v>
      </c>
      <c r="G1710" s="237"/>
      <c r="H1710" s="240">
        <v>49.399999999999999</v>
      </c>
      <c r="I1710" s="241"/>
      <c r="J1710" s="237"/>
      <c r="K1710" s="237"/>
      <c r="L1710" s="242"/>
      <c r="M1710" s="243"/>
      <c r="N1710" s="244"/>
      <c r="O1710" s="244"/>
      <c r="P1710" s="244"/>
      <c r="Q1710" s="244"/>
      <c r="R1710" s="244"/>
      <c r="S1710" s="244"/>
      <c r="T1710" s="245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46" t="s">
        <v>157</v>
      </c>
      <c r="AU1710" s="246" t="s">
        <v>85</v>
      </c>
      <c r="AV1710" s="14" t="s">
        <v>85</v>
      </c>
      <c r="AW1710" s="14" t="s">
        <v>37</v>
      </c>
      <c r="AX1710" s="14" t="s">
        <v>75</v>
      </c>
      <c r="AY1710" s="246" t="s">
        <v>146</v>
      </c>
    </row>
    <row r="1711" s="13" customFormat="1">
      <c r="A1711" s="13"/>
      <c r="B1711" s="225"/>
      <c r="C1711" s="226"/>
      <c r="D1711" s="227" t="s">
        <v>157</v>
      </c>
      <c r="E1711" s="228" t="s">
        <v>19</v>
      </c>
      <c r="F1711" s="229" t="s">
        <v>2004</v>
      </c>
      <c r="G1711" s="226"/>
      <c r="H1711" s="228" t="s">
        <v>19</v>
      </c>
      <c r="I1711" s="230"/>
      <c r="J1711" s="226"/>
      <c r="K1711" s="226"/>
      <c r="L1711" s="231"/>
      <c r="M1711" s="232"/>
      <c r="N1711" s="233"/>
      <c r="O1711" s="233"/>
      <c r="P1711" s="233"/>
      <c r="Q1711" s="233"/>
      <c r="R1711" s="233"/>
      <c r="S1711" s="233"/>
      <c r="T1711" s="234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5" t="s">
        <v>157</v>
      </c>
      <c r="AU1711" s="235" t="s">
        <v>85</v>
      </c>
      <c r="AV1711" s="13" t="s">
        <v>83</v>
      </c>
      <c r="AW1711" s="13" t="s">
        <v>37</v>
      </c>
      <c r="AX1711" s="13" t="s">
        <v>75</v>
      </c>
      <c r="AY1711" s="235" t="s">
        <v>146</v>
      </c>
    </row>
    <row r="1712" s="13" customFormat="1">
      <c r="A1712" s="13"/>
      <c r="B1712" s="225"/>
      <c r="C1712" s="226"/>
      <c r="D1712" s="227" t="s">
        <v>157</v>
      </c>
      <c r="E1712" s="228" t="s">
        <v>19</v>
      </c>
      <c r="F1712" s="229" t="s">
        <v>2005</v>
      </c>
      <c r="G1712" s="226"/>
      <c r="H1712" s="228" t="s">
        <v>19</v>
      </c>
      <c r="I1712" s="230"/>
      <c r="J1712" s="226"/>
      <c r="K1712" s="226"/>
      <c r="L1712" s="231"/>
      <c r="M1712" s="232"/>
      <c r="N1712" s="233"/>
      <c r="O1712" s="233"/>
      <c r="P1712" s="233"/>
      <c r="Q1712" s="233"/>
      <c r="R1712" s="233"/>
      <c r="S1712" s="233"/>
      <c r="T1712" s="234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5" t="s">
        <v>157</v>
      </c>
      <c r="AU1712" s="235" t="s">
        <v>85</v>
      </c>
      <c r="AV1712" s="13" t="s">
        <v>83</v>
      </c>
      <c r="AW1712" s="13" t="s">
        <v>37</v>
      </c>
      <c r="AX1712" s="13" t="s">
        <v>75</v>
      </c>
      <c r="AY1712" s="235" t="s">
        <v>146</v>
      </c>
    </row>
    <row r="1713" s="14" customFormat="1">
      <c r="A1713" s="14"/>
      <c r="B1713" s="236"/>
      <c r="C1713" s="237"/>
      <c r="D1713" s="227" t="s">
        <v>157</v>
      </c>
      <c r="E1713" s="238" t="s">
        <v>19</v>
      </c>
      <c r="F1713" s="239" t="s">
        <v>2006</v>
      </c>
      <c r="G1713" s="237"/>
      <c r="H1713" s="240">
        <v>5.7000000000000002</v>
      </c>
      <c r="I1713" s="241"/>
      <c r="J1713" s="237"/>
      <c r="K1713" s="237"/>
      <c r="L1713" s="242"/>
      <c r="M1713" s="243"/>
      <c r="N1713" s="244"/>
      <c r="O1713" s="244"/>
      <c r="P1713" s="244"/>
      <c r="Q1713" s="244"/>
      <c r="R1713" s="244"/>
      <c r="S1713" s="244"/>
      <c r="T1713" s="245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46" t="s">
        <v>157</v>
      </c>
      <c r="AU1713" s="246" t="s">
        <v>85</v>
      </c>
      <c r="AV1713" s="14" t="s">
        <v>85</v>
      </c>
      <c r="AW1713" s="14" t="s">
        <v>37</v>
      </c>
      <c r="AX1713" s="14" t="s">
        <v>75</v>
      </c>
      <c r="AY1713" s="246" t="s">
        <v>146</v>
      </c>
    </row>
    <row r="1714" s="16" customFormat="1">
      <c r="A1714" s="16"/>
      <c r="B1714" s="258"/>
      <c r="C1714" s="259"/>
      <c r="D1714" s="227" t="s">
        <v>157</v>
      </c>
      <c r="E1714" s="260" t="s">
        <v>19</v>
      </c>
      <c r="F1714" s="261" t="s">
        <v>167</v>
      </c>
      <c r="G1714" s="259"/>
      <c r="H1714" s="262">
        <v>55.100000000000001</v>
      </c>
      <c r="I1714" s="263"/>
      <c r="J1714" s="259"/>
      <c r="K1714" s="259"/>
      <c r="L1714" s="264"/>
      <c r="M1714" s="265"/>
      <c r="N1714" s="266"/>
      <c r="O1714" s="266"/>
      <c r="P1714" s="266"/>
      <c r="Q1714" s="266"/>
      <c r="R1714" s="266"/>
      <c r="S1714" s="266"/>
      <c r="T1714" s="267"/>
      <c r="U1714" s="16"/>
      <c r="V1714" s="16"/>
      <c r="W1714" s="16"/>
      <c r="X1714" s="16"/>
      <c r="Y1714" s="16"/>
      <c r="Z1714" s="16"/>
      <c r="AA1714" s="16"/>
      <c r="AB1714" s="16"/>
      <c r="AC1714" s="16"/>
      <c r="AD1714" s="16"/>
      <c r="AE1714" s="16"/>
      <c r="AT1714" s="268" t="s">
        <v>157</v>
      </c>
      <c r="AU1714" s="268" t="s">
        <v>85</v>
      </c>
      <c r="AV1714" s="16" t="s">
        <v>153</v>
      </c>
      <c r="AW1714" s="16" t="s">
        <v>37</v>
      </c>
      <c r="AX1714" s="16" t="s">
        <v>83</v>
      </c>
      <c r="AY1714" s="268" t="s">
        <v>146</v>
      </c>
    </row>
    <row r="1715" s="2" customFormat="1" ht="16.5" customHeight="1">
      <c r="A1715" s="41"/>
      <c r="B1715" s="42"/>
      <c r="C1715" s="269" t="s">
        <v>2032</v>
      </c>
      <c r="D1715" s="269" t="s">
        <v>224</v>
      </c>
      <c r="E1715" s="270" t="s">
        <v>2033</v>
      </c>
      <c r="F1715" s="271" t="s">
        <v>2034</v>
      </c>
      <c r="G1715" s="272" t="s">
        <v>232</v>
      </c>
      <c r="H1715" s="273">
        <v>35.090000000000003</v>
      </c>
      <c r="I1715" s="274"/>
      <c r="J1715" s="275">
        <f>ROUND(I1715*H1715,2)</f>
        <v>0</v>
      </c>
      <c r="K1715" s="271" t="s">
        <v>152</v>
      </c>
      <c r="L1715" s="276"/>
      <c r="M1715" s="277" t="s">
        <v>19</v>
      </c>
      <c r="N1715" s="278" t="s">
        <v>46</v>
      </c>
      <c r="O1715" s="87"/>
      <c r="P1715" s="216">
        <f>O1715*H1715</f>
        <v>0</v>
      </c>
      <c r="Q1715" s="216">
        <v>0.021999999999999999</v>
      </c>
      <c r="R1715" s="216">
        <f>Q1715*H1715</f>
        <v>0.77198</v>
      </c>
      <c r="S1715" s="216">
        <v>0</v>
      </c>
      <c r="T1715" s="217">
        <f>S1715*H1715</f>
        <v>0</v>
      </c>
      <c r="U1715" s="41"/>
      <c r="V1715" s="41"/>
      <c r="W1715" s="41"/>
      <c r="X1715" s="41"/>
      <c r="Y1715" s="41"/>
      <c r="Z1715" s="41"/>
      <c r="AA1715" s="41"/>
      <c r="AB1715" s="41"/>
      <c r="AC1715" s="41"/>
      <c r="AD1715" s="41"/>
      <c r="AE1715" s="41"/>
      <c r="AR1715" s="218" t="s">
        <v>396</v>
      </c>
      <c r="AT1715" s="218" t="s">
        <v>224</v>
      </c>
      <c r="AU1715" s="218" t="s">
        <v>85</v>
      </c>
      <c r="AY1715" s="20" t="s">
        <v>146</v>
      </c>
      <c r="BE1715" s="219">
        <f>IF(N1715="základní",J1715,0)</f>
        <v>0</v>
      </c>
      <c r="BF1715" s="219">
        <f>IF(N1715="snížená",J1715,0)</f>
        <v>0</v>
      </c>
      <c r="BG1715" s="219">
        <f>IF(N1715="zákl. přenesená",J1715,0)</f>
        <v>0</v>
      </c>
      <c r="BH1715" s="219">
        <f>IF(N1715="sníž. přenesená",J1715,0)</f>
        <v>0</v>
      </c>
      <c r="BI1715" s="219">
        <f>IF(N1715="nulová",J1715,0)</f>
        <v>0</v>
      </c>
      <c r="BJ1715" s="20" t="s">
        <v>83</v>
      </c>
      <c r="BK1715" s="219">
        <f>ROUND(I1715*H1715,2)</f>
        <v>0</v>
      </c>
      <c r="BL1715" s="20" t="s">
        <v>266</v>
      </c>
      <c r="BM1715" s="218" t="s">
        <v>2035</v>
      </c>
    </row>
    <row r="1716" s="13" customFormat="1">
      <c r="A1716" s="13"/>
      <c r="B1716" s="225"/>
      <c r="C1716" s="226"/>
      <c r="D1716" s="227" t="s">
        <v>157</v>
      </c>
      <c r="E1716" s="228" t="s">
        <v>19</v>
      </c>
      <c r="F1716" s="229" t="s">
        <v>2036</v>
      </c>
      <c r="G1716" s="226"/>
      <c r="H1716" s="228" t="s">
        <v>19</v>
      </c>
      <c r="I1716" s="230"/>
      <c r="J1716" s="226"/>
      <c r="K1716" s="226"/>
      <c r="L1716" s="231"/>
      <c r="M1716" s="232"/>
      <c r="N1716" s="233"/>
      <c r="O1716" s="233"/>
      <c r="P1716" s="233"/>
      <c r="Q1716" s="233"/>
      <c r="R1716" s="233"/>
      <c r="S1716" s="233"/>
      <c r="T1716" s="234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5" t="s">
        <v>157</v>
      </c>
      <c r="AU1716" s="235" t="s">
        <v>85</v>
      </c>
      <c r="AV1716" s="13" t="s">
        <v>83</v>
      </c>
      <c r="AW1716" s="13" t="s">
        <v>37</v>
      </c>
      <c r="AX1716" s="13" t="s">
        <v>75</v>
      </c>
      <c r="AY1716" s="235" t="s">
        <v>146</v>
      </c>
    </row>
    <row r="1717" s="13" customFormat="1">
      <c r="A1717" s="13"/>
      <c r="B1717" s="225"/>
      <c r="C1717" s="226"/>
      <c r="D1717" s="227" t="s">
        <v>157</v>
      </c>
      <c r="E1717" s="228" t="s">
        <v>19</v>
      </c>
      <c r="F1717" s="229" t="s">
        <v>2037</v>
      </c>
      <c r="G1717" s="226"/>
      <c r="H1717" s="228" t="s">
        <v>19</v>
      </c>
      <c r="I1717" s="230"/>
      <c r="J1717" s="226"/>
      <c r="K1717" s="226"/>
      <c r="L1717" s="231"/>
      <c r="M1717" s="232"/>
      <c r="N1717" s="233"/>
      <c r="O1717" s="233"/>
      <c r="P1717" s="233"/>
      <c r="Q1717" s="233"/>
      <c r="R1717" s="233"/>
      <c r="S1717" s="233"/>
      <c r="T1717" s="234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5" t="s">
        <v>157</v>
      </c>
      <c r="AU1717" s="235" t="s">
        <v>85</v>
      </c>
      <c r="AV1717" s="13" t="s">
        <v>83</v>
      </c>
      <c r="AW1717" s="13" t="s">
        <v>37</v>
      </c>
      <c r="AX1717" s="13" t="s">
        <v>75</v>
      </c>
      <c r="AY1717" s="235" t="s">
        <v>146</v>
      </c>
    </row>
    <row r="1718" s="14" customFormat="1">
      <c r="A1718" s="14"/>
      <c r="B1718" s="236"/>
      <c r="C1718" s="237"/>
      <c r="D1718" s="227" t="s">
        <v>157</v>
      </c>
      <c r="E1718" s="238" t="s">
        <v>19</v>
      </c>
      <c r="F1718" s="239" t="s">
        <v>2038</v>
      </c>
      <c r="G1718" s="237"/>
      <c r="H1718" s="240">
        <v>31.899999999999999</v>
      </c>
      <c r="I1718" s="241"/>
      <c r="J1718" s="237"/>
      <c r="K1718" s="237"/>
      <c r="L1718" s="242"/>
      <c r="M1718" s="243"/>
      <c r="N1718" s="244"/>
      <c r="O1718" s="244"/>
      <c r="P1718" s="244"/>
      <c r="Q1718" s="244"/>
      <c r="R1718" s="244"/>
      <c r="S1718" s="244"/>
      <c r="T1718" s="245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46" t="s">
        <v>157</v>
      </c>
      <c r="AU1718" s="246" t="s">
        <v>85</v>
      </c>
      <c r="AV1718" s="14" t="s">
        <v>85</v>
      </c>
      <c r="AW1718" s="14" t="s">
        <v>37</v>
      </c>
      <c r="AX1718" s="14" t="s">
        <v>75</v>
      </c>
      <c r="AY1718" s="246" t="s">
        <v>146</v>
      </c>
    </row>
    <row r="1719" s="16" customFormat="1">
      <c r="A1719" s="16"/>
      <c r="B1719" s="258"/>
      <c r="C1719" s="259"/>
      <c r="D1719" s="227" t="s">
        <v>157</v>
      </c>
      <c r="E1719" s="260" t="s">
        <v>19</v>
      </c>
      <c r="F1719" s="261" t="s">
        <v>167</v>
      </c>
      <c r="G1719" s="259"/>
      <c r="H1719" s="262">
        <v>31.899999999999999</v>
      </c>
      <c r="I1719" s="263"/>
      <c r="J1719" s="259"/>
      <c r="K1719" s="259"/>
      <c r="L1719" s="264"/>
      <c r="M1719" s="265"/>
      <c r="N1719" s="266"/>
      <c r="O1719" s="266"/>
      <c r="P1719" s="266"/>
      <c r="Q1719" s="266"/>
      <c r="R1719" s="266"/>
      <c r="S1719" s="266"/>
      <c r="T1719" s="267"/>
      <c r="U1719" s="16"/>
      <c r="V1719" s="16"/>
      <c r="W1719" s="16"/>
      <c r="X1719" s="16"/>
      <c r="Y1719" s="16"/>
      <c r="Z1719" s="16"/>
      <c r="AA1719" s="16"/>
      <c r="AB1719" s="16"/>
      <c r="AC1719" s="16"/>
      <c r="AD1719" s="16"/>
      <c r="AE1719" s="16"/>
      <c r="AT1719" s="268" t="s">
        <v>157</v>
      </c>
      <c r="AU1719" s="268" t="s">
        <v>85</v>
      </c>
      <c r="AV1719" s="16" t="s">
        <v>153</v>
      </c>
      <c r="AW1719" s="16" t="s">
        <v>37</v>
      </c>
      <c r="AX1719" s="16" t="s">
        <v>75</v>
      </c>
      <c r="AY1719" s="268" t="s">
        <v>146</v>
      </c>
    </row>
    <row r="1720" s="14" customFormat="1">
      <c r="A1720" s="14"/>
      <c r="B1720" s="236"/>
      <c r="C1720" s="237"/>
      <c r="D1720" s="227" t="s">
        <v>157</v>
      </c>
      <c r="E1720" s="238" t="s">
        <v>19</v>
      </c>
      <c r="F1720" s="239" t="s">
        <v>2039</v>
      </c>
      <c r="G1720" s="237"/>
      <c r="H1720" s="240">
        <v>35.090000000000003</v>
      </c>
      <c r="I1720" s="241"/>
      <c r="J1720" s="237"/>
      <c r="K1720" s="237"/>
      <c r="L1720" s="242"/>
      <c r="M1720" s="243"/>
      <c r="N1720" s="244"/>
      <c r="O1720" s="244"/>
      <c r="P1720" s="244"/>
      <c r="Q1720" s="244"/>
      <c r="R1720" s="244"/>
      <c r="S1720" s="244"/>
      <c r="T1720" s="245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46" t="s">
        <v>157</v>
      </c>
      <c r="AU1720" s="246" t="s">
        <v>85</v>
      </c>
      <c r="AV1720" s="14" t="s">
        <v>85</v>
      </c>
      <c r="AW1720" s="14" t="s">
        <v>37</v>
      </c>
      <c r="AX1720" s="14" t="s">
        <v>83</v>
      </c>
      <c r="AY1720" s="246" t="s">
        <v>146</v>
      </c>
    </row>
    <row r="1721" s="2" customFormat="1" ht="21.75" customHeight="1">
      <c r="A1721" s="41"/>
      <c r="B1721" s="42"/>
      <c r="C1721" s="269" t="s">
        <v>2040</v>
      </c>
      <c r="D1721" s="269" t="s">
        <v>224</v>
      </c>
      <c r="E1721" s="270" t="s">
        <v>2041</v>
      </c>
      <c r="F1721" s="271" t="s">
        <v>2042</v>
      </c>
      <c r="G1721" s="272" t="s">
        <v>232</v>
      </c>
      <c r="H1721" s="273">
        <v>25.52</v>
      </c>
      <c r="I1721" s="274"/>
      <c r="J1721" s="275">
        <f>ROUND(I1721*H1721,2)</f>
        <v>0</v>
      </c>
      <c r="K1721" s="271" t="s">
        <v>152</v>
      </c>
      <c r="L1721" s="276"/>
      <c r="M1721" s="277" t="s">
        <v>19</v>
      </c>
      <c r="N1721" s="278" t="s">
        <v>46</v>
      </c>
      <c r="O1721" s="87"/>
      <c r="P1721" s="216">
        <f>O1721*H1721</f>
        <v>0</v>
      </c>
      <c r="Q1721" s="216">
        <v>0.021999999999999999</v>
      </c>
      <c r="R1721" s="216">
        <f>Q1721*H1721</f>
        <v>0.56143999999999994</v>
      </c>
      <c r="S1721" s="216">
        <v>0</v>
      </c>
      <c r="T1721" s="217">
        <f>S1721*H1721</f>
        <v>0</v>
      </c>
      <c r="U1721" s="41"/>
      <c r="V1721" s="41"/>
      <c r="W1721" s="41"/>
      <c r="X1721" s="41"/>
      <c r="Y1721" s="41"/>
      <c r="Z1721" s="41"/>
      <c r="AA1721" s="41"/>
      <c r="AB1721" s="41"/>
      <c r="AC1721" s="41"/>
      <c r="AD1721" s="41"/>
      <c r="AE1721" s="41"/>
      <c r="AR1721" s="218" t="s">
        <v>396</v>
      </c>
      <c r="AT1721" s="218" t="s">
        <v>224</v>
      </c>
      <c r="AU1721" s="218" t="s">
        <v>85</v>
      </c>
      <c r="AY1721" s="20" t="s">
        <v>146</v>
      </c>
      <c r="BE1721" s="219">
        <f>IF(N1721="základní",J1721,0)</f>
        <v>0</v>
      </c>
      <c r="BF1721" s="219">
        <f>IF(N1721="snížená",J1721,0)</f>
        <v>0</v>
      </c>
      <c r="BG1721" s="219">
        <f>IF(N1721="zákl. přenesená",J1721,0)</f>
        <v>0</v>
      </c>
      <c r="BH1721" s="219">
        <f>IF(N1721="sníž. přenesená",J1721,0)</f>
        <v>0</v>
      </c>
      <c r="BI1721" s="219">
        <f>IF(N1721="nulová",J1721,0)</f>
        <v>0</v>
      </c>
      <c r="BJ1721" s="20" t="s">
        <v>83</v>
      </c>
      <c r="BK1721" s="219">
        <f>ROUND(I1721*H1721,2)</f>
        <v>0</v>
      </c>
      <c r="BL1721" s="20" t="s">
        <v>266</v>
      </c>
      <c r="BM1721" s="218" t="s">
        <v>2043</v>
      </c>
    </row>
    <row r="1722" s="13" customFormat="1">
      <c r="A1722" s="13"/>
      <c r="B1722" s="225"/>
      <c r="C1722" s="226"/>
      <c r="D1722" s="227" t="s">
        <v>157</v>
      </c>
      <c r="E1722" s="228" t="s">
        <v>19</v>
      </c>
      <c r="F1722" s="229" t="s">
        <v>2044</v>
      </c>
      <c r="G1722" s="226"/>
      <c r="H1722" s="228" t="s">
        <v>19</v>
      </c>
      <c r="I1722" s="230"/>
      <c r="J1722" s="226"/>
      <c r="K1722" s="226"/>
      <c r="L1722" s="231"/>
      <c r="M1722" s="232"/>
      <c r="N1722" s="233"/>
      <c r="O1722" s="233"/>
      <c r="P1722" s="233"/>
      <c r="Q1722" s="233"/>
      <c r="R1722" s="233"/>
      <c r="S1722" s="233"/>
      <c r="T1722" s="234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5" t="s">
        <v>157</v>
      </c>
      <c r="AU1722" s="235" t="s">
        <v>85</v>
      </c>
      <c r="AV1722" s="13" t="s">
        <v>83</v>
      </c>
      <c r="AW1722" s="13" t="s">
        <v>37</v>
      </c>
      <c r="AX1722" s="13" t="s">
        <v>75</v>
      </c>
      <c r="AY1722" s="235" t="s">
        <v>146</v>
      </c>
    </row>
    <row r="1723" s="13" customFormat="1">
      <c r="A1723" s="13"/>
      <c r="B1723" s="225"/>
      <c r="C1723" s="226"/>
      <c r="D1723" s="227" t="s">
        <v>157</v>
      </c>
      <c r="E1723" s="228" t="s">
        <v>19</v>
      </c>
      <c r="F1723" s="229" t="s">
        <v>915</v>
      </c>
      <c r="G1723" s="226"/>
      <c r="H1723" s="228" t="s">
        <v>19</v>
      </c>
      <c r="I1723" s="230"/>
      <c r="J1723" s="226"/>
      <c r="K1723" s="226"/>
      <c r="L1723" s="231"/>
      <c r="M1723" s="232"/>
      <c r="N1723" s="233"/>
      <c r="O1723" s="233"/>
      <c r="P1723" s="233"/>
      <c r="Q1723" s="233"/>
      <c r="R1723" s="233"/>
      <c r="S1723" s="233"/>
      <c r="T1723" s="234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5" t="s">
        <v>157</v>
      </c>
      <c r="AU1723" s="235" t="s">
        <v>85</v>
      </c>
      <c r="AV1723" s="13" t="s">
        <v>83</v>
      </c>
      <c r="AW1723" s="13" t="s">
        <v>37</v>
      </c>
      <c r="AX1723" s="13" t="s">
        <v>75</v>
      </c>
      <c r="AY1723" s="235" t="s">
        <v>146</v>
      </c>
    </row>
    <row r="1724" s="14" customFormat="1">
      <c r="A1724" s="14"/>
      <c r="B1724" s="236"/>
      <c r="C1724" s="237"/>
      <c r="D1724" s="227" t="s">
        <v>157</v>
      </c>
      <c r="E1724" s="238" t="s">
        <v>19</v>
      </c>
      <c r="F1724" s="239" t="s">
        <v>2045</v>
      </c>
      <c r="G1724" s="237"/>
      <c r="H1724" s="240">
        <v>17.5</v>
      </c>
      <c r="I1724" s="241"/>
      <c r="J1724" s="237"/>
      <c r="K1724" s="237"/>
      <c r="L1724" s="242"/>
      <c r="M1724" s="243"/>
      <c r="N1724" s="244"/>
      <c r="O1724" s="244"/>
      <c r="P1724" s="244"/>
      <c r="Q1724" s="244"/>
      <c r="R1724" s="244"/>
      <c r="S1724" s="244"/>
      <c r="T1724" s="245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46" t="s">
        <v>157</v>
      </c>
      <c r="AU1724" s="246" t="s">
        <v>85</v>
      </c>
      <c r="AV1724" s="14" t="s">
        <v>85</v>
      </c>
      <c r="AW1724" s="14" t="s">
        <v>37</v>
      </c>
      <c r="AX1724" s="14" t="s">
        <v>75</v>
      </c>
      <c r="AY1724" s="246" t="s">
        <v>146</v>
      </c>
    </row>
    <row r="1725" s="13" customFormat="1">
      <c r="A1725" s="13"/>
      <c r="B1725" s="225"/>
      <c r="C1725" s="226"/>
      <c r="D1725" s="227" t="s">
        <v>157</v>
      </c>
      <c r="E1725" s="228" t="s">
        <v>19</v>
      </c>
      <c r="F1725" s="229" t="s">
        <v>2004</v>
      </c>
      <c r="G1725" s="226"/>
      <c r="H1725" s="228" t="s">
        <v>19</v>
      </c>
      <c r="I1725" s="230"/>
      <c r="J1725" s="226"/>
      <c r="K1725" s="226"/>
      <c r="L1725" s="231"/>
      <c r="M1725" s="232"/>
      <c r="N1725" s="233"/>
      <c r="O1725" s="233"/>
      <c r="P1725" s="233"/>
      <c r="Q1725" s="233"/>
      <c r="R1725" s="233"/>
      <c r="S1725" s="233"/>
      <c r="T1725" s="234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5" t="s">
        <v>157</v>
      </c>
      <c r="AU1725" s="235" t="s">
        <v>85</v>
      </c>
      <c r="AV1725" s="13" t="s">
        <v>83</v>
      </c>
      <c r="AW1725" s="13" t="s">
        <v>37</v>
      </c>
      <c r="AX1725" s="13" t="s">
        <v>75</v>
      </c>
      <c r="AY1725" s="235" t="s">
        <v>146</v>
      </c>
    </row>
    <row r="1726" s="13" customFormat="1">
      <c r="A1726" s="13"/>
      <c r="B1726" s="225"/>
      <c r="C1726" s="226"/>
      <c r="D1726" s="227" t="s">
        <v>157</v>
      </c>
      <c r="E1726" s="228" t="s">
        <v>19</v>
      </c>
      <c r="F1726" s="229" t="s">
        <v>2005</v>
      </c>
      <c r="G1726" s="226"/>
      <c r="H1726" s="228" t="s">
        <v>19</v>
      </c>
      <c r="I1726" s="230"/>
      <c r="J1726" s="226"/>
      <c r="K1726" s="226"/>
      <c r="L1726" s="231"/>
      <c r="M1726" s="232"/>
      <c r="N1726" s="233"/>
      <c r="O1726" s="233"/>
      <c r="P1726" s="233"/>
      <c r="Q1726" s="233"/>
      <c r="R1726" s="233"/>
      <c r="S1726" s="233"/>
      <c r="T1726" s="234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5" t="s">
        <v>157</v>
      </c>
      <c r="AU1726" s="235" t="s">
        <v>85</v>
      </c>
      <c r="AV1726" s="13" t="s">
        <v>83</v>
      </c>
      <c r="AW1726" s="13" t="s">
        <v>37</v>
      </c>
      <c r="AX1726" s="13" t="s">
        <v>75</v>
      </c>
      <c r="AY1726" s="235" t="s">
        <v>146</v>
      </c>
    </row>
    <row r="1727" s="14" customFormat="1">
      <c r="A1727" s="14"/>
      <c r="B1727" s="236"/>
      <c r="C1727" s="237"/>
      <c r="D1727" s="227" t="s">
        <v>157</v>
      </c>
      <c r="E1727" s="238" t="s">
        <v>19</v>
      </c>
      <c r="F1727" s="239" t="s">
        <v>2006</v>
      </c>
      <c r="G1727" s="237"/>
      <c r="H1727" s="240">
        <v>5.7000000000000002</v>
      </c>
      <c r="I1727" s="241"/>
      <c r="J1727" s="237"/>
      <c r="K1727" s="237"/>
      <c r="L1727" s="242"/>
      <c r="M1727" s="243"/>
      <c r="N1727" s="244"/>
      <c r="O1727" s="244"/>
      <c r="P1727" s="244"/>
      <c r="Q1727" s="244"/>
      <c r="R1727" s="244"/>
      <c r="S1727" s="244"/>
      <c r="T1727" s="245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46" t="s">
        <v>157</v>
      </c>
      <c r="AU1727" s="246" t="s">
        <v>85</v>
      </c>
      <c r="AV1727" s="14" t="s">
        <v>85</v>
      </c>
      <c r="AW1727" s="14" t="s">
        <v>37</v>
      </c>
      <c r="AX1727" s="14" t="s">
        <v>75</v>
      </c>
      <c r="AY1727" s="246" t="s">
        <v>146</v>
      </c>
    </row>
    <row r="1728" s="16" customFormat="1">
      <c r="A1728" s="16"/>
      <c r="B1728" s="258"/>
      <c r="C1728" s="259"/>
      <c r="D1728" s="227" t="s">
        <v>157</v>
      </c>
      <c r="E1728" s="260" t="s">
        <v>19</v>
      </c>
      <c r="F1728" s="261" t="s">
        <v>167</v>
      </c>
      <c r="G1728" s="259"/>
      <c r="H1728" s="262">
        <v>23.199999999999999</v>
      </c>
      <c r="I1728" s="263"/>
      <c r="J1728" s="259"/>
      <c r="K1728" s="259"/>
      <c r="L1728" s="264"/>
      <c r="M1728" s="265"/>
      <c r="N1728" s="266"/>
      <c r="O1728" s="266"/>
      <c r="P1728" s="266"/>
      <c r="Q1728" s="266"/>
      <c r="R1728" s="266"/>
      <c r="S1728" s="266"/>
      <c r="T1728" s="267"/>
      <c r="U1728" s="16"/>
      <c r="V1728" s="16"/>
      <c r="W1728" s="16"/>
      <c r="X1728" s="16"/>
      <c r="Y1728" s="16"/>
      <c r="Z1728" s="16"/>
      <c r="AA1728" s="16"/>
      <c r="AB1728" s="16"/>
      <c r="AC1728" s="16"/>
      <c r="AD1728" s="16"/>
      <c r="AE1728" s="16"/>
      <c r="AT1728" s="268" t="s">
        <v>157</v>
      </c>
      <c r="AU1728" s="268" t="s">
        <v>85</v>
      </c>
      <c r="AV1728" s="16" t="s">
        <v>153</v>
      </c>
      <c r="AW1728" s="16" t="s">
        <v>37</v>
      </c>
      <c r="AX1728" s="16" t="s">
        <v>75</v>
      </c>
      <c r="AY1728" s="268" t="s">
        <v>146</v>
      </c>
    </row>
    <row r="1729" s="14" customFormat="1">
      <c r="A1729" s="14"/>
      <c r="B1729" s="236"/>
      <c r="C1729" s="237"/>
      <c r="D1729" s="227" t="s">
        <v>157</v>
      </c>
      <c r="E1729" s="238" t="s">
        <v>19</v>
      </c>
      <c r="F1729" s="239" t="s">
        <v>2046</v>
      </c>
      <c r="G1729" s="237"/>
      <c r="H1729" s="240">
        <v>25.52</v>
      </c>
      <c r="I1729" s="241"/>
      <c r="J1729" s="237"/>
      <c r="K1729" s="237"/>
      <c r="L1729" s="242"/>
      <c r="M1729" s="243"/>
      <c r="N1729" s="244"/>
      <c r="O1729" s="244"/>
      <c r="P1729" s="244"/>
      <c r="Q1729" s="244"/>
      <c r="R1729" s="244"/>
      <c r="S1729" s="244"/>
      <c r="T1729" s="245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46" t="s">
        <v>157</v>
      </c>
      <c r="AU1729" s="246" t="s">
        <v>85</v>
      </c>
      <c r="AV1729" s="14" t="s">
        <v>85</v>
      </c>
      <c r="AW1729" s="14" t="s">
        <v>37</v>
      </c>
      <c r="AX1729" s="14" t="s">
        <v>83</v>
      </c>
      <c r="AY1729" s="246" t="s">
        <v>146</v>
      </c>
    </row>
    <row r="1730" s="2" customFormat="1" ht="16.5" customHeight="1">
      <c r="A1730" s="41"/>
      <c r="B1730" s="42"/>
      <c r="C1730" s="207" t="s">
        <v>2047</v>
      </c>
      <c r="D1730" s="207" t="s">
        <v>148</v>
      </c>
      <c r="E1730" s="208" t="s">
        <v>2048</v>
      </c>
      <c r="F1730" s="209" t="s">
        <v>2049</v>
      </c>
      <c r="G1730" s="210" t="s">
        <v>232</v>
      </c>
      <c r="H1730" s="211">
        <v>5.7000000000000002</v>
      </c>
      <c r="I1730" s="212"/>
      <c r="J1730" s="213">
        <f>ROUND(I1730*H1730,2)</f>
        <v>0</v>
      </c>
      <c r="K1730" s="209" t="s">
        <v>152</v>
      </c>
      <c r="L1730" s="47"/>
      <c r="M1730" s="214" t="s">
        <v>19</v>
      </c>
      <c r="N1730" s="215" t="s">
        <v>46</v>
      </c>
      <c r="O1730" s="87"/>
      <c r="P1730" s="216">
        <f>O1730*H1730</f>
        <v>0</v>
      </c>
      <c r="Q1730" s="216">
        <v>0.0015</v>
      </c>
      <c r="R1730" s="216">
        <f>Q1730*H1730</f>
        <v>0.0085500000000000003</v>
      </c>
      <c r="S1730" s="216">
        <v>0</v>
      </c>
      <c r="T1730" s="217">
        <f>S1730*H1730</f>
        <v>0</v>
      </c>
      <c r="U1730" s="41"/>
      <c r="V1730" s="41"/>
      <c r="W1730" s="41"/>
      <c r="X1730" s="41"/>
      <c r="Y1730" s="41"/>
      <c r="Z1730" s="41"/>
      <c r="AA1730" s="41"/>
      <c r="AB1730" s="41"/>
      <c r="AC1730" s="41"/>
      <c r="AD1730" s="41"/>
      <c r="AE1730" s="41"/>
      <c r="AR1730" s="218" t="s">
        <v>266</v>
      </c>
      <c r="AT1730" s="218" t="s">
        <v>148</v>
      </c>
      <c r="AU1730" s="218" t="s">
        <v>85</v>
      </c>
      <c r="AY1730" s="20" t="s">
        <v>146</v>
      </c>
      <c r="BE1730" s="219">
        <f>IF(N1730="základní",J1730,0)</f>
        <v>0</v>
      </c>
      <c r="BF1730" s="219">
        <f>IF(N1730="snížená",J1730,0)</f>
        <v>0</v>
      </c>
      <c r="BG1730" s="219">
        <f>IF(N1730="zákl. přenesená",J1730,0)</f>
        <v>0</v>
      </c>
      <c r="BH1730" s="219">
        <f>IF(N1730="sníž. přenesená",J1730,0)</f>
        <v>0</v>
      </c>
      <c r="BI1730" s="219">
        <f>IF(N1730="nulová",J1730,0)</f>
        <v>0</v>
      </c>
      <c r="BJ1730" s="20" t="s">
        <v>83</v>
      </c>
      <c r="BK1730" s="219">
        <f>ROUND(I1730*H1730,2)</f>
        <v>0</v>
      </c>
      <c r="BL1730" s="20" t="s">
        <v>266</v>
      </c>
      <c r="BM1730" s="218" t="s">
        <v>2050</v>
      </c>
    </row>
    <row r="1731" s="2" customFormat="1">
      <c r="A1731" s="41"/>
      <c r="B1731" s="42"/>
      <c r="C1731" s="43"/>
      <c r="D1731" s="220" t="s">
        <v>155</v>
      </c>
      <c r="E1731" s="43"/>
      <c r="F1731" s="221" t="s">
        <v>2051</v>
      </c>
      <c r="G1731" s="43"/>
      <c r="H1731" s="43"/>
      <c r="I1731" s="222"/>
      <c r="J1731" s="43"/>
      <c r="K1731" s="43"/>
      <c r="L1731" s="47"/>
      <c r="M1731" s="223"/>
      <c r="N1731" s="224"/>
      <c r="O1731" s="87"/>
      <c r="P1731" s="87"/>
      <c r="Q1731" s="87"/>
      <c r="R1731" s="87"/>
      <c r="S1731" s="87"/>
      <c r="T1731" s="88"/>
      <c r="U1731" s="41"/>
      <c r="V1731" s="41"/>
      <c r="W1731" s="41"/>
      <c r="X1731" s="41"/>
      <c r="Y1731" s="41"/>
      <c r="Z1731" s="41"/>
      <c r="AA1731" s="41"/>
      <c r="AB1731" s="41"/>
      <c r="AC1731" s="41"/>
      <c r="AD1731" s="41"/>
      <c r="AE1731" s="41"/>
      <c r="AT1731" s="20" t="s">
        <v>155</v>
      </c>
      <c r="AU1731" s="20" t="s">
        <v>85</v>
      </c>
    </row>
    <row r="1732" s="13" customFormat="1">
      <c r="A1732" s="13"/>
      <c r="B1732" s="225"/>
      <c r="C1732" s="226"/>
      <c r="D1732" s="227" t="s">
        <v>157</v>
      </c>
      <c r="E1732" s="228" t="s">
        <v>19</v>
      </c>
      <c r="F1732" s="229" t="s">
        <v>2004</v>
      </c>
      <c r="G1732" s="226"/>
      <c r="H1732" s="228" t="s">
        <v>19</v>
      </c>
      <c r="I1732" s="230"/>
      <c r="J1732" s="226"/>
      <c r="K1732" s="226"/>
      <c r="L1732" s="231"/>
      <c r="M1732" s="232"/>
      <c r="N1732" s="233"/>
      <c r="O1732" s="233"/>
      <c r="P1732" s="233"/>
      <c r="Q1732" s="233"/>
      <c r="R1732" s="233"/>
      <c r="S1732" s="233"/>
      <c r="T1732" s="234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5" t="s">
        <v>157</v>
      </c>
      <c r="AU1732" s="235" t="s">
        <v>85</v>
      </c>
      <c r="AV1732" s="13" t="s">
        <v>83</v>
      </c>
      <c r="AW1732" s="13" t="s">
        <v>37</v>
      </c>
      <c r="AX1732" s="13" t="s">
        <v>75</v>
      </c>
      <c r="AY1732" s="235" t="s">
        <v>146</v>
      </c>
    </row>
    <row r="1733" s="13" customFormat="1">
      <c r="A1733" s="13"/>
      <c r="B1733" s="225"/>
      <c r="C1733" s="226"/>
      <c r="D1733" s="227" t="s">
        <v>157</v>
      </c>
      <c r="E1733" s="228" t="s">
        <v>19</v>
      </c>
      <c r="F1733" s="229" t="s">
        <v>2005</v>
      </c>
      <c r="G1733" s="226"/>
      <c r="H1733" s="228" t="s">
        <v>19</v>
      </c>
      <c r="I1733" s="230"/>
      <c r="J1733" s="226"/>
      <c r="K1733" s="226"/>
      <c r="L1733" s="231"/>
      <c r="M1733" s="232"/>
      <c r="N1733" s="233"/>
      <c r="O1733" s="233"/>
      <c r="P1733" s="233"/>
      <c r="Q1733" s="233"/>
      <c r="R1733" s="233"/>
      <c r="S1733" s="233"/>
      <c r="T1733" s="234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35" t="s">
        <v>157</v>
      </c>
      <c r="AU1733" s="235" t="s">
        <v>85</v>
      </c>
      <c r="AV1733" s="13" t="s">
        <v>83</v>
      </c>
      <c r="AW1733" s="13" t="s">
        <v>37</v>
      </c>
      <c r="AX1733" s="13" t="s">
        <v>75</v>
      </c>
      <c r="AY1733" s="235" t="s">
        <v>146</v>
      </c>
    </row>
    <row r="1734" s="14" customFormat="1">
      <c r="A1734" s="14"/>
      <c r="B1734" s="236"/>
      <c r="C1734" s="237"/>
      <c r="D1734" s="227" t="s">
        <v>157</v>
      </c>
      <c r="E1734" s="238" t="s">
        <v>19</v>
      </c>
      <c r="F1734" s="239" t="s">
        <v>2006</v>
      </c>
      <c r="G1734" s="237"/>
      <c r="H1734" s="240">
        <v>5.7000000000000002</v>
      </c>
      <c r="I1734" s="241"/>
      <c r="J1734" s="237"/>
      <c r="K1734" s="237"/>
      <c r="L1734" s="242"/>
      <c r="M1734" s="243"/>
      <c r="N1734" s="244"/>
      <c r="O1734" s="244"/>
      <c r="P1734" s="244"/>
      <c r="Q1734" s="244"/>
      <c r="R1734" s="244"/>
      <c r="S1734" s="244"/>
      <c r="T1734" s="245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46" t="s">
        <v>157</v>
      </c>
      <c r="AU1734" s="246" t="s">
        <v>85</v>
      </c>
      <c r="AV1734" s="14" t="s">
        <v>85</v>
      </c>
      <c r="AW1734" s="14" t="s">
        <v>37</v>
      </c>
      <c r="AX1734" s="14" t="s">
        <v>75</v>
      </c>
      <c r="AY1734" s="246" t="s">
        <v>146</v>
      </c>
    </row>
    <row r="1735" s="16" customFormat="1">
      <c r="A1735" s="16"/>
      <c r="B1735" s="258"/>
      <c r="C1735" s="259"/>
      <c r="D1735" s="227" t="s">
        <v>157</v>
      </c>
      <c r="E1735" s="260" t="s">
        <v>19</v>
      </c>
      <c r="F1735" s="261" t="s">
        <v>167</v>
      </c>
      <c r="G1735" s="259"/>
      <c r="H1735" s="262">
        <v>5.7000000000000002</v>
      </c>
      <c r="I1735" s="263"/>
      <c r="J1735" s="259"/>
      <c r="K1735" s="259"/>
      <c r="L1735" s="264"/>
      <c r="M1735" s="265"/>
      <c r="N1735" s="266"/>
      <c r="O1735" s="266"/>
      <c r="P1735" s="266"/>
      <c r="Q1735" s="266"/>
      <c r="R1735" s="266"/>
      <c r="S1735" s="266"/>
      <c r="T1735" s="267"/>
      <c r="U1735" s="16"/>
      <c r="V1735" s="16"/>
      <c r="W1735" s="16"/>
      <c r="X1735" s="16"/>
      <c r="Y1735" s="16"/>
      <c r="Z1735" s="16"/>
      <c r="AA1735" s="16"/>
      <c r="AB1735" s="16"/>
      <c r="AC1735" s="16"/>
      <c r="AD1735" s="16"/>
      <c r="AE1735" s="16"/>
      <c r="AT1735" s="268" t="s">
        <v>157</v>
      </c>
      <c r="AU1735" s="268" t="s">
        <v>85</v>
      </c>
      <c r="AV1735" s="16" t="s">
        <v>153</v>
      </c>
      <c r="AW1735" s="16" t="s">
        <v>37</v>
      </c>
      <c r="AX1735" s="16" t="s">
        <v>83</v>
      </c>
      <c r="AY1735" s="268" t="s">
        <v>146</v>
      </c>
    </row>
    <row r="1736" s="2" customFormat="1" ht="16.5" customHeight="1">
      <c r="A1736" s="41"/>
      <c r="B1736" s="42"/>
      <c r="C1736" s="207" t="s">
        <v>2052</v>
      </c>
      <c r="D1736" s="207" t="s">
        <v>148</v>
      </c>
      <c r="E1736" s="208" t="s">
        <v>2053</v>
      </c>
      <c r="F1736" s="209" t="s">
        <v>2054</v>
      </c>
      <c r="G1736" s="210" t="s">
        <v>318</v>
      </c>
      <c r="H1736" s="211">
        <v>19.600000000000001</v>
      </c>
      <c r="I1736" s="212"/>
      <c r="J1736" s="213">
        <f>ROUND(I1736*H1736,2)</f>
        <v>0</v>
      </c>
      <c r="K1736" s="209" t="s">
        <v>152</v>
      </c>
      <c r="L1736" s="47"/>
      <c r="M1736" s="214" t="s">
        <v>19</v>
      </c>
      <c r="N1736" s="215" t="s">
        <v>46</v>
      </c>
      <c r="O1736" s="87"/>
      <c r="P1736" s="216">
        <f>O1736*H1736</f>
        <v>0</v>
      </c>
      <c r="Q1736" s="216">
        <v>0.00032000000000000003</v>
      </c>
      <c r="R1736" s="216">
        <f>Q1736*H1736</f>
        <v>0.0062720000000000007</v>
      </c>
      <c r="S1736" s="216">
        <v>0</v>
      </c>
      <c r="T1736" s="217">
        <f>S1736*H1736</f>
        <v>0</v>
      </c>
      <c r="U1736" s="41"/>
      <c r="V1736" s="41"/>
      <c r="W1736" s="41"/>
      <c r="X1736" s="41"/>
      <c r="Y1736" s="41"/>
      <c r="Z1736" s="41"/>
      <c r="AA1736" s="41"/>
      <c r="AB1736" s="41"/>
      <c r="AC1736" s="41"/>
      <c r="AD1736" s="41"/>
      <c r="AE1736" s="41"/>
      <c r="AR1736" s="218" t="s">
        <v>266</v>
      </c>
      <c r="AT1736" s="218" t="s">
        <v>148</v>
      </c>
      <c r="AU1736" s="218" t="s">
        <v>85</v>
      </c>
      <c r="AY1736" s="20" t="s">
        <v>146</v>
      </c>
      <c r="BE1736" s="219">
        <f>IF(N1736="základní",J1736,0)</f>
        <v>0</v>
      </c>
      <c r="BF1736" s="219">
        <f>IF(N1736="snížená",J1736,0)</f>
        <v>0</v>
      </c>
      <c r="BG1736" s="219">
        <f>IF(N1736="zákl. přenesená",J1736,0)</f>
        <v>0</v>
      </c>
      <c r="BH1736" s="219">
        <f>IF(N1736="sníž. přenesená",J1736,0)</f>
        <v>0</v>
      </c>
      <c r="BI1736" s="219">
        <f>IF(N1736="nulová",J1736,0)</f>
        <v>0</v>
      </c>
      <c r="BJ1736" s="20" t="s">
        <v>83</v>
      </c>
      <c r="BK1736" s="219">
        <f>ROUND(I1736*H1736,2)</f>
        <v>0</v>
      </c>
      <c r="BL1736" s="20" t="s">
        <v>266</v>
      </c>
      <c r="BM1736" s="218" t="s">
        <v>2055</v>
      </c>
    </row>
    <row r="1737" s="2" customFormat="1">
      <c r="A1737" s="41"/>
      <c r="B1737" s="42"/>
      <c r="C1737" s="43"/>
      <c r="D1737" s="220" t="s">
        <v>155</v>
      </c>
      <c r="E1737" s="43"/>
      <c r="F1737" s="221" t="s">
        <v>2056</v>
      </c>
      <c r="G1737" s="43"/>
      <c r="H1737" s="43"/>
      <c r="I1737" s="222"/>
      <c r="J1737" s="43"/>
      <c r="K1737" s="43"/>
      <c r="L1737" s="47"/>
      <c r="M1737" s="223"/>
      <c r="N1737" s="224"/>
      <c r="O1737" s="87"/>
      <c r="P1737" s="87"/>
      <c r="Q1737" s="87"/>
      <c r="R1737" s="87"/>
      <c r="S1737" s="87"/>
      <c r="T1737" s="88"/>
      <c r="U1737" s="41"/>
      <c r="V1737" s="41"/>
      <c r="W1737" s="41"/>
      <c r="X1737" s="41"/>
      <c r="Y1737" s="41"/>
      <c r="Z1737" s="41"/>
      <c r="AA1737" s="41"/>
      <c r="AB1737" s="41"/>
      <c r="AC1737" s="41"/>
      <c r="AD1737" s="41"/>
      <c r="AE1737" s="41"/>
      <c r="AT1737" s="20" t="s">
        <v>155</v>
      </c>
      <c r="AU1737" s="20" t="s">
        <v>85</v>
      </c>
    </row>
    <row r="1738" s="13" customFormat="1">
      <c r="A1738" s="13"/>
      <c r="B1738" s="225"/>
      <c r="C1738" s="226"/>
      <c r="D1738" s="227" t="s">
        <v>157</v>
      </c>
      <c r="E1738" s="228" t="s">
        <v>19</v>
      </c>
      <c r="F1738" s="229" t="s">
        <v>2004</v>
      </c>
      <c r="G1738" s="226"/>
      <c r="H1738" s="228" t="s">
        <v>19</v>
      </c>
      <c r="I1738" s="230"/>
      <c r="J1738" s="226"/>
      <c r="K1738" s="226"/>
      <c r="L1738" s="231"/>
      <c r="M1738" s="232"/>
      <c r="N1738" s="233"/>
      <c r="O1738" s="233"/>
      <c r="P1738" s="233"/>
      <c r="Q1738" s="233"/>
      <c r="R1738" s="233"/>
      <c r="S1738" s="233"/>
      <c r="T1738" s="234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5" t="s">
        <v>157</v>
      </c>
      <c r="AU1738" s="235" t="s">
        <v>85</v>
      </c>
      <c r="AV1738" s="13" t="s">
        <v>83</v>
      </c>
      <c r="AW1738" s="13" t="s">
        <v>37</v>
      </c>
      <c r="AX1738" s="13" t="s">
        <v>75</v>
      </c>
      <c r="AY1738" s="235" t="s">
        <v>146</v>
      </c>
    </row>
    <row r="1739" s="13" customFormat="1">
      <c r="A1739" s="13"/>
      <c r="B1739" s="225"/>
      <c r="C1739" s="226"/>
      <c r="D1739" s="227" t="s">
        <v>157</v>
      </c>
      <c r="E1739" s="228" t="s">
        <v>19</v>
      </c>
      <c r="F1739" s="229" t="s">
        <v>2005</v>
      </c>
      <c r="G1739" s="226"/>
      <c r="H1739" s="228" t="s">
        <v>19</v>
      </c>
      <c r="I1739" s="230"/>
      <c r="J1739" s="226"/>
      <c r="K1739" s="226"/>
      <c r="L1739" s="231"/>
      <c r="M1739" s="232"/>
      <c r="N1739" s="233"/>
      <c r="O1739" s="233"/>
      <c r="P1739" s="233"/>
      <c r="Q1739" s="233"/>
      <c r="R1739" s="233"/>
      <c r="S1739" s="233"/>
      <c r="T1739" s="234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5" t="s">
        <v>157</v>
      </c>
      <c r="AU1739" s="235" t="s">
        <v>85</v>
      </c>
      <c r="AV1739" s="13" t="s">
        <v>83</v>
      </c>
      <c r="AW1739" s="13" t="s">
        <v>37</v>
      </c>
      <c r="AX1739" s="13" t="s">
        <v>75</v>
      </c>
      <c r="AY1739" s="235" t="s">
        <v>146</v>
      </c>
    </row>
    <row r="1740" s="14" customFormat="1">
      <c r="A1740" s="14"/>
      <c r="B1740" s="236"/>
      <c r="C1740" s="237"/>
      <c r="D1740" s="227" t="s">
        <v>157</v>
      </c>
      <c r="E1740" s="238" t="s">
        <v>19</v>
      </c>
      <c r="F1740" s="239" t="s">
        <v>2057</v>
      </c>
      <c r="G1740" s="237"/>
      <c r="H1740" s="240">
        <v>19.600000000000001</v>
      </c>
      <c r="I1740" s="241"/>
      <c r="J1740" s="237"/>
      <c r="K1740" s="237"/>
      <c r="L1740" s="242"/>
      <c r="M1740" s="243"/>
      <c r="N1740" s="244"/>
      <c r="O1740" s="244"/>
      <c r="P1740" s="244"/>
      <c r="Q1740" s="244"/>
      <c r="R1740" s="244"/>
      <c r="S1740" s="244"/>
      <c r="T1740" s="245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46" t="s">
        <v>157</v>
      </c>
      <c r="AU1740" s="246" t="s">
        <v>85</v>
      </c>
      <c r="AV1740" s="14" t="s">
        <v>85</v>
      </c>
      <c r="AW1740" s="14" t="s">
        <v>37</v>
      </c>
      <c r="AX1740" s="14" t="s">
        <v>75</v>
      </c>
      <c r="AY1740" s="246" t="s">
        <v>146</v>
      </c>
    </row>
    <row r="1741" s="16" customFormat="1">
      <c r="A1741" s="16"/>
      <c r="B1741" s="258"/>
      <c r="C1741" s="259"/>
      <c r="D1741" s="227" t="s">
        <v>157</v>
      </c>
      <c r="E1741" s="260" t="s">
        <v>19</v>
      </c>
      <c r="F1741" s="261" t="s">
        <v>167</v>
      </c>
      <c r="G1741" s="259"/>
      <c r="H1741" s="262">
        <v>19.600000000000001</v>
      </c>
      <c r="I1741" s="263"/>
      <c r="J1741" s="259"/>
      <c r="K1741" s="259"/>
      <c r="L1741" s="264"/>
      <c r="M1741" s="265"/>
      <c r="N1741" s="266"/>
      <c r="O1741" s="266"/>
      <c r="P1741" s="266"/>
      <c r="Q1741" s="266"/>
      <c r="R1741" s="266"/>
      <c r="S1741" s="266"/>
      <c r="T1741" s="267"/>
      <c r="U1741" s="16"/>
      <c r="V1741" s="16"/>
      <c r="W1741" s="16"/>
      <c r="X1741" s="16"/>
      <c r="Y1741" s="16"/>
      <c r="Z1741" s="16"/>
      <c r="AA1741" s="16"/>
      <c r="AB1741" s="16"/>
      <c r="AC1741" s="16"/>
      <c r="AD1741" s="16"/>
      <c r="AE1741" s="16"/>
      <c r="AT1741" s="268" t="s">
        <v>157</v>
      </c>
      <c r="AU1741" s="268" t="s">
        <v>85</v>
      </c>
      <c r="AV1741" s="16" t="s">
        <v>153</v>
      </c>
      <c r="AW1741" s="16" t="s">
        <v>37</v>
      </c>
      <c r="AX1741" s="16" t="s">
        <v>83</v>
      </c>
      <c r="AY1741" s="268" t="s">
        <v>146</v>
      </c>
    </row>
    <row r="1742" s="2" customFormat="1" ht="24.15" customHeight="1">
      <c r="A1742" s="41"/>
      <c r="B1742" s="42"/>
      <c r="C1742" s="207" t="s">
        <v>2058</v>
      </c>
      <c r="D1742" s="207" t="s">
        <v>148</v>
      </c>
      <c r="E1742" s="208" t="s">
        <v>2059</v>
      </c>
      <c r="F1742" s="209" t="s">
        <v>2060</v>
      </c>
      <c r="G1742" s="210" t="s">
        <v>716</v>
      </c>
      <c r="H1742" s="280"/>
      <c r="I1742" s="212"/>
      <c r="J1742" s="213">
        <f>ROUND(I1742*H1742,2)</f>
        <v>0</v>
      </c>
      <c r="K1742" s="209" t="s">
        <v>152</v>
      </c>
      <c r="L1742" s="47"/>
      <c r="M1742" s="214" t="s">
        <v>19</v>
      </c>
      <c r="N1742" s="215" t="s">
        <v>46</v>
      </c>
      <c r="O1742" s="87"/>
      <c r="P1742" s="216">
        <f>O1742*H1742</f>
        <v>0</v>
      </c>
      <c r="Q1742" s="216">
        <v>0</v>
      </c>
      <c r="R1742" s="216">
        <f>Q1742*H1742</f>
        <v>0</v>
      </c>
      <c r="S1742" s="216">
        <v>0</v>
      </c>
      <c r="T1742" s="217">
        <f>S1742*H1742</f>
        <v>0</v>
      </c>
      <c r="U1742" s="41"/>
      <c r="V1742" s="41"/>
      <c r="W1742" s="41"/>
      <c r="X1742" s="41"/>
      <c r="Y1742" s="41"/>
      <c r="Z1742" s="41"/>
      <c r="AA1742" s="41"/>
      <c r="AB1742" s="41"/>
      <c r="AC1742" s="41"/>
      <c r="AD1742" s="41"/>
      <c r="AE1742" s="41"/>
      <c r="AR1742" s="218" t="s">
        <v>266</v>
      </c>
      <c r="AT1742" s="218" t="s">
        <v>148</v>
      </c>
      <c r="AU1742" s="218" t="s">
        <v>85</v>
      </c>
      <c r="AY1742" s="20" t="s">
        <v>146</v>
      </c>
      <c r="BE1742" s="219">
        <f>IF(N1742="základní",J1742,0)</f>
        <v>0</v>
      </c>
      <c r="BF1742" s="219">
        <f>IF(N1742="snížená",J1742,0)</f>
        <v>0</v>
      </c>
      <c r="BG1742" s="219">
        <f>IF(N1742="zákl. přenesená",J1742,0)</f>
        <v>0</v>
      </c>
      <c r="BH1742" s="219">
        <f>IF(N1742="sníž. přenesená",J1742,0)</f>
        <v>0</v>
      </c>
      <c r="BI1742" s="219">
        <f>IF(N1742="nulová",J1742,0)</f>
        <v>0</v>
      </c>
      <c r="BJ1742" s="20" t="s">
        <v>83</v>
      </c>
      <c r="BK1742" s="219">
        <f>ROUND(I1742*H1742,2)</f>
        <v>0</v>
      </c>
      <c r="BL1742" s="20" t="s">
        <v>266</v>
      </c>
      <c r="BM1742" s="218" t="s">
        <v>2061</v>
      </c>
    </row>
    <row r="1743" s="2" customFormat="1">
      <c r="A1743" s="41"/>
      <c r="B1743" s="42"/>
      <c r="C1743" s="43"/>
      <c r="D1743" s="220" t="s">
        <v>155</v>
      </c>
      <c r="E1743" s="43"/>
      <c r="F1743" s="221" t="s">
        <v>2062</v>
      </c>
      <c r="G1743" s="43"/>
      <c r="H1743" s="43"/>
      <c r="I1743" s="222"/>
      <c r="J1743" s="43"/>
      <c r="K1743" s="43"/>
      <c r="L1743" s="47"/>
      <c r="M1743" s="223"/>
      <c r="N1743" s="224"/>
      <c r="O1743" s="87"/>
      <c r="P1743" s="87"/>
      <c r="Q1743" s="87"/>
      <c r="R1743" s="87"/>
      <c r="S1743" s="87"/>
      <c r="T1743" s="88"/>
      <c r="U1743" s="41"/>
      <c r="V1743" s="41"/>
      <c r="W1743" s="41"/>
      <c r="X1743" s="41"/>
      <c r="Y1743" s="41"/>
      <c r="Z1743" s="41"/>
      <c r="AA1743" s="41"/>
      <c r="AB1743" s="41"/>
      <c r="AC1743" s="41"/>
      <c r="AD1743" s="41"/>
      <c r="AE1743" s="41"/>
      <c r="AT1743" s="20" t="s">
        <v>155</v>
      </c>
      <c r="AU1743" s="20" t="s">
        <v>85</v>
      </c>
    </row>
    <row r="1744" s="12" customFormat="1" ht="22.8" customHeight="1">
      <c r="A1744" s="12"/>
      <c r="B1744" s="191"/>
      <c r="C1744" s="192"/>
      <c r="D1744" s="193" t="s">
        <v>74</v>
      </c>
      <c r="E1744" s="205" t="s">
        <v>2063</v>
      </c>
      <c r="F1744" s="205" t="s">
        <v>2064</v>
      </c>
      <c r="G1744" s="192"/>
      <c r="H1744" s="192"/>
      <c r="I1744" s="195"/>
      <c r="J1744" s="206">
        <f>BK1744</f>
        <v>0</v>
      </c>
      <c r="K1744" s="192"/>
      <c r="L1744" s="197"/>
      <c r="M1744" s="198"/>
      <c r="N1744" s="199"/>
      <c r="O1744" s="199"/>
      <c r="P1744" s="200">
        <f>SUM(P1745:P1845)</f>
        <v>0</v>
      </c>
      <c r="Q1744" s="199"/>
      <c r="R1744" s="200">
        <f>SUM(R1745:R1845)</f>
        <v>0.58135542000000007</v>
      </c>
      <c r="S1744" s="199"/>
      <c r="T1744" s="201">
        <f>SUM(T1745:T1845)</f>
        <v>0</v>
      </c>
      <c r="U1744" s="12"/>
      <c r="V1744" s="12"/>
      <c r="W1744" s="12"/>
      <c r="X1744" s="12"/>
      <c r="Y1744" s="12"/>
      <c r="Z1744" s="12"/>
      <c r="AA1744" s="12"/>
      <c r="AB1744" s="12"/>
      <c r="AC1744" s="12"/>
      <c r="AD1744" s="12"/>
      <c r="AE1744" s="12"/>
      <c r="AR1744" s="202" t="s">
        <v>85</v>
      </c>
      <c r="AT1744" s="203" t="s">
        <v>74</v>
      </c>
      <c r="AU1744" s="203" t="s">
        <v>83</v>
      </c>
      <c r="AY1744" s="202" t="s">
        <v>146</v>
      </c>
      <c r="BK1744" s="204">
        <f>SUM(BK1745:BK1845)</f>
        <v>0</v>
      </c>
    </row>
    <row r="1745" s="2" customFormat="1" ht="16.5" customHeight="1">
      <c r="A1745" s="41"/>
      <c r="B1745" s="42"/>
      <c r="C1745" s="207" t="s">
        <v>2065</v>
      </c>
      <c r="D1745" s="207" t="s">
        <v>148</v>
      </c>
      <c r="E1745" s="208" t="s">
        <v>2066</v>
      </c>
      <c r="F1745" s="209" t="s">
        <v>2067</v>
      </c>
      <c r="G1745" s="210" t="s">
        <v>232</v>
      </c>
      <c r="H1745" s="211">
        <v>50.399999999999999</v>
      </c>
      <c r="I1745" s="212"/>
      <c r="J1745" s="213">
        <f>ROUND(I1745*H1745,2)</f>
        <v>0</v>
      </c>
      <c r="K1745" s="209" t="s">
        <v>152</v>
      </c>
      <c r="L1745" s="47"/>
      <c r="M1745" s="214" t="s">
        <v>19</v>
      </c>
      <c r="N1745" s="215" t="s">
        <v>46</v>
      </c>
      <c r="O1745" s="87"/>
      <c r="P1745" s="216">
        <f>O1745*H1745</f>
        <v>0</v>
      </c>
      <c r="Q1745" s="216">
        <v>0</v>
      </c>
      <c r="R1745" s="216">
        <f>Q1745*H1745</f>
        <v>0</v>
      </c>
      <c r="S1745" s="216">
        <v>0</v>
      </c>
      <c r="T1745" s="217">
        <f>S1745*H1745</f>
        <v>0</v>
      </c>
      <c r="U1745" s="41"/>
      <c r="V1745" s="41"/>
      <c r="W1745" s="41"/>
      <c r="X1745" s="41"/>
      <c r="Y1745" s="41"/>
      <c r="Z1745" s="41"/>
      <c r="AA1745" s="41"/>
      <c r="AB1745" s="41"/>
      <c r="AC1745" s="41"/>
      <c r="AD1745" s="41"/>
      <c r="AE1745" s="41"/>
      <c r="AR1745" s="218" t="s">
        <v>266</v>
      </c>
      <c r="AT1745" s="218" t="s">
        <v>148</v>
      </c>
      <c r="AU1745" s="218" t="s">
        <v>85</v>
      </c>
      <c r="AY1745" s="20" t="s">
        <v>146</v>
      </c>
      <c r="BE1745" s="219">
        <f>IF(N1745="základní",J1745,0)</f>
        <v>0</v>
      </c>
      <c r="BF1745" s="219">
        <f>IF(N1745="snížená",J1745,0)</f>
        <v>0</v>
      </c>
      <c r="BG1745" s="219">
        <f>IF(N1745="zákl. přenesená",J1745,0)</f>
        <v>0</v>
      </c>
      <c r="BH1745" s="219">
        <f>IF(N1745="sníž. přenesená",J1745,0)</f>
        <v>0</v>
      </c>
      <c r="BI1745" s="219">
        <f>IF(N1745="nulová",J1745,0)</f>
        <v>0</v>
      </c>
      <c r="BJ1745" s="20" t="s">
        <v>83</v>
      </c>
      <c r="BK1745" s="219">
        <f>ROUND(I1745*H1745,2)</f>
        <v>0</v>
      </c>
      <c r="BL1745" s="20" t="s">
        <v>266</v>
      </c>
      <c r="BM1745" s="218" t="s">
        <v>2068</v>
      </c>
    </row>
    <row r="1746" s="2" customFormat="1">
      <c r="A1746" s="41"/>
      <c r="B1746" s="42"/>
      <c r="C1746" s="43"/>
      <c r="D1746" s="220" t="s">
        <v>155</v>
      </c>
      <c r="E1746" s="43"/>
      <c r="F1746" s="221" t="s">
        <v>2069</v>
      </c>
      <c r="G1746" s="43"/>
      <c r="H1746" s="43"/>
      <c r="I1746" s="222"/>
      <c r="J1746" s="43"/>
      <c r="K1746" s="43"/>
      <c r="L1746" s="47"/>
      <c r="M1746" s="223"/>
      <c r="N1746" s="224"/>
      <c r="O1746" s="87"/>
      <c r="P1746" s="87"/>
      <c r="Q1746" s="87"/>
      <c r="R1746" s="87"/>
      <c r="S1746" s="87"/>
      <c r="T1746" s="88"/>
      <c r="U1746" s="41"/>
      <c r="V1746" s="41"/>
      <c r="W1746" s="41"/>
      <c r="X1746" s="41"/>
      <c r="Y1746" s="41"/>
      <c r="Z1746" s="41"/>
      <c r="AA1746" s="41"/>
      <c r="AB1746" s="41"/>
      <c r="AC1746" s="41"/>
      <c r="AD1746" s="41"/>
      <c r="AE1746" s="41"/>
      <c r="AT1746" s="20" t="s">
        <v>155</v>
      </c>
      <c r="AU1746" s="20" t="s">
        <v>85</v>
      </c>
    </row>
    <row r="1747" s="13" customFormat="1">
      <c r="A1747" s="13"/>
      <c r="B1747" s="225"/>
      <c r="C1747" s="226"/>
      <c r="D1747" s="227" t="s">
        <v>157</v>
      </c>
      <c r="E1747" s="228" t="s">
        <v>19</v>
      </c>
      <c r="F1747" s="229" t="s">
        <v>2070</v>
      </c>
      <c r="G1747" s="226"/>
      <c r="H1747" s="228" t="s">
        <v>19</v>
      </c>
      <c r="I1747" s="230"/>
      <c r="J1747" s="226"/>
      <c r="K1747" s="226"/>
      <c r="L1747" s="231"/>
      <c r="M1747" s="232"/>
      <c r="N1747" s="233"/>
      <c r="O1747" s="233"/>
      <c r="P1747" s="233"/>
      <c r="Q1747" s="233"/>
      <c r="R1747" s="233"/>
      <c r="S1747" s="233"/>
      <c r="T1747" s="234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5" t="s">
        <v>157</v>
      </c>
      <c r="AU1747" s="235" t="s">
        <v>85</v>
      </c>
      <c r="AV1747" s="13" t="s">
        <v>83</v>
      </c>
      <c r="AW1747" s="13" t="s">
        <v>37</v>
      </c>
      <c r="AX1747" s="13" t="s">
        <v>75</v>
      </c>
      <c r="AY1747" s="235" t="s">
        <v>146</v>
      </c>
    </row>
    <row r="1748" s="13" customFormat="1">
      <c r="A1748" s="13"/>
      <c r="B1748" s="225"/>
      <c r="C1748" s="226"/>
      <c r="D1748" s="227" t="s">
        <v>157</v>
      </c>
      <c r="E1748" s="228" t="s">
        <v>19</v>
      </c>
      <c r="F1748" s="229" t="s">
        <v>502</v>
      </c>
      <c r="G1748" s="226"/>
      <c r="H1748" s="228" t="s">
        <v>19</v>
      </c>
      <c r="I1748" s="230"/>
      <c r="J1748" s="226"/>
      <c r="K1748" s="226"/>
      <c r="L1748" s="231"/>
      <c r="M1748" s="232"/>
      <c r="N1748" s="233"/>
      <c r="O1748" s="233"/>
      <c r="P1748" s="233"/>
      <c r="Q1748" s="233"/>
      <c r="R1748" s="233"/>
      <c r="S1748" s="233"/>
      <c r="T1748" s="234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5" t="s">
        <v>157</v>
      </c>
      <c r="AU1748" s="235" t="s">
        <v>85</v>
      </c>
      <c r="AV1748" s="13" t="s">
        <v>83</v>
      </c>
      <c r="AW1748" s="13" t="s">
        <v>37</v>
      </c>
      <c r="AX1748" s="13" t="s">
        <v>75</v>
      </c>
      <c r="AY1748" s="235" t="s">
        <v>146</v>
      </c>
    </row>
    <row r="1749" s="14" customFormat="1">
      <c r="A1749" s="14"/>
      <c r="B1749" s="236"/>
      <c r="C1749" s="237"/>
      <c r="D1749" s="227" t="s">
        <v>157</v>
      </c>
      <c r="E1749" s="238" t="s">
        <v>19</v>
      </c>
      <c r="F1749" s="239" t="s">
        <v>2071</v>
      </c>
      <c r="G1749" s="237"/>
      <c r="H1749" s="240">
        <v>12.199999999999999</v>
      </c>
      <c r="I1749" s="241"/>
      <c r="J1749" s="237"/>
      <c r="K1749" s="237"/>
      <c r="L1749" s="242"/>
      <c r="M1749" s="243"/>
      <c r="N1749" s="244"/>
      <c r="O1749" s="244"/>
      <c r="P1749" s="244"/>
      <c r="Q1749" s="244"/>
      <c r="R1749" s="244"/>
      <c r="S1749" s="244"/>
      <c r="T1749" s="245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46" t="s">
        <v>157</v>
      </c>
      <c r="AU1749" s="246" t="s">
        <v>85</v>
      </c>
      <c r="AV1749" s="14" t="s">
        <v>85</v>
      </c>
      <c r="AW1749" s="14" t="s">
        <v>37</v>
      </c>
      <c r="AX1749" s="14" t="s">
        <v>75</v>
      </c>
      <c r="AY1749" s="246" t="s">
        <v>146</v>
      </c>
    </row>
    <row r="1750" s="15" customFormat="1">
      <c r="A1750" s="15"/>
      <c r="B1750" s="247"/>
      <c r="C1750" s="248"/>
      <c r="D1750" s="227" t="s">
        <v>157</v>
      </c>
      <c r="E1750" s="249" t="s">
        <v>19</v>
      </c>
      <c r="F1750" s="250" t="s">
        <v>162</v>
      </c>
      <c r="G1750" s="248"/>
      <c r="H1750" s="251">
        <v>12.199999999999999</v>
      </c>
      <c r="I1750" s="252"/>
      <c r="J1750" s="248"/>
      <c r="K1750" s="248"/>
      <c r="L1750" s="253"/>
      <c r="M1750" s="254"/>
      <c r="N1750" s="255"/>
      <c r="O1750" s="255"/>
      <c r="P1750" s="255"/>
      <c r="Q1750" s="255"/>
      <c r="R1750" s="255"/>
      <c r="S1750" s="255"/>
      <c r="T1750" s="256"/>
      <c r="U1750" s="15"/>
      <c r="V1750" s="15"/>
      <c r="W1750" s="15"/>
      <c r="X1750" s="15"/>
      <c r="Y1750" s="15"/>
      <c r="Z1750" s="15"/>
      <c r="AA1750" s="15"/>
      <c r="AB1750" s="15"/>
      <c r="AC1750" s="15"/>
      <c r="AD1750" s="15"/>
      <c r="AE1750" s="15"/>
      <c r="AT1750" s="257" t="s">
        <v>157</v>
      </c>
      <c r="AU1750" s="257" t="s">
        <v>85</v>
      </c>
      <c r="AV1750" s="15" t="s">
        <v>163</v>
      </c>
      <c r="AW1750" s="15" t="s">
        <v>37</v>
      </c>
      <c r="AX1750" s="15" t="s">
        <v>75</v>
      </c>
      <c r="AY1750" s="257" t="s">
        <v>146</v>
      </c>
    </row>
    <row r="1751" s="13" customFormat="1">
      <c r="A1751" s="13"/>
      <c r="B1751" s="225"/>
      <c r="C1751" s="226"/>
      <c r="D1751" s="227" t="s">
        <v>157</v>
      </c>
      <c r="E1751" s="228" t="s">
        <v>19</v>
      </c>
      <c r="F1751" s="229" t="s">
        <v>2072</v>
      </c>
      <c r="G1751" s="226"/>
      <c r="H1751" s="228" t="s">
        <v>19</v>
      </c>
      <c r="I1751" s="230"/>
      <c r="J1751" s="226"/>
      <c r="K1751" s="226"/>
      <c r="L1751" s="231"/>
      <c r="M1751" s="232"/>
      <c r="N1751" s="233"/>
      <c r="O1751" s="233"/>
      <c r="P1751" s="233"/>
      <c r="Q1751" s="233"/>
      <c r="R1751" s="233"/>
      <c r="S1751" s="233"/>
      <c r="T1751" s="234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5" t="s">
        <v>157</v>
      </c>
      <c r="AU1751" s="235" t="s">
        <v>85</v>
      </c>
      <c r="AV1751" s="13" t="s">
        <v>83</v>
      </c>
      <c r="AW1751" s="13" t="s">
        <v>37</v>
      </c>
      <c r="AX1751" s="13" t="s">
        <v>75</v>
      </c>
      <c r="AY1751" s="235" t="s">
        <v>146</v>
      </c>
    </row>
    <row r="1752" s="13" customFormat="1">
      <c r="A1752" s="13"/>
      <c r="B1752" s="225"/>
      <c r="C1752" s="226"/>
      <c r="D1752" s="227" t="s">
        <v>157</v>
      </c>
      <c r="E1752" s="228" t="s">
        <v>19</v>
      </c>
      <c r="F1752" s="229" t="s">
        <v>505</v>
      </c>
      <c r="G1752" s="226"/>
      <c r="H1752" s="228" t="s">
        <v>19</v>
      </c>
      <c r="I1752" s="230"/>
      <c r="J1752" s="226"/>
      <c r="K1752" s="226"/>
      <c r="L1752" s="231"/>
      <c r="M1752" s="232"/>
      <c r="N1752" s="233"/>
      <c r="O1752" s="233"/>
      <c r="P1752" s="233"/>
      <c r="Q1752" s="233"/>
      <c r="R1752" s="233"/>
      <c r="S1752" s="233"/>
      <c r="T1752" s="234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5" t="s">
        <v>157</v>
      </c>
      <c r="AU1752" s="235" t="s">
        <v>85</v>
      </c>
      <c r="AV1752" s="13" t="s">
        <v>83</v>
      </c>
      <c r="AW1752" s="13" t="s">
        <v>37</v>
      </c>
      <c r="AX1752" s="13" t="s">
        <v>75</v>
      </c>
      <c r="AY1752" s="235" t="s">
        <v>146</v>
      </c>
    </row>
    <row r="1753" s="14" customFormat="1">
      <c r="A1753" s="14"/>
      <c r="B1753" s="236"/>
      <c r="C1753" s="237"/>
      <c r="D1753" s="227" t="s">
        <v>157</v>
      </c>
      <c r="E1753" s="238" t="s">
        <v>19</v>
      </c>
      <c r="F1753" s="239" t="s">
        <v>506</v>
      </c>
      <c r="G1753" s="237"/>
      <c r="H1753" s="240">
        <v>38.200000000000003</v>
      </c>
      <c r="I1753" s="241"/>
      <c r="J1753" s="237"/>
      <c r="K1753" s="237"/>
      <c r="L1753" s="242"/>
      <c r="M1753" s="243"/>
      <c r="N1753" s="244"/>
      <c r="O1753" s="244"/>
      <c r="P1753" s="244"/>
      <c r="Q1753" s="244"/>
      <c r="R1753" s="244"/>
      <c r="S1753" s="244"/>
      <c r="T1753" s="245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46" t="s">
        <v>157</v>
      </c>
      <c r="AU1753" s="246" t="s">
        <v>85</v>
      </c>
      <c r="AV1753" s="14" t="s">
        <v>85</v>
      </c>
      <c r="AW1753" s="14" t="s">
        <v>37</v>
      </c>
      <c r="AX1753" s="14" t="s">
        <v>75</v>
      </c>
      <c r="AY1753" s="246" t="s">
        <v>146</v>
      </c>
    </row>
    <row r="1754" s="15" customFormat="1">
      <c r="A1754" s="15"/>
      <c r="B1754" s="247"/>
      <c r="C1754" s="248"/>
      <c r="D1754" s="227" t="s">
        <v>157</v>
      </c>
      <c r="E1754" s="249" t="s">
        <v>19</v>
      </c>
      <c r="F1754" s="250" t="s">
        <v>162</v>
      </c>
      <c r="G1754" s="248"/>
      <c r="H1754" s="251">
        <v>38.200000000000003</v>
      </c>
      <c r="I1754" s="252"/>
      <c r="J1754" s="248"/>
      <c r="K1754" s="248"/>
      <c r="L1754" s="253"/>
      <c r="M1754" s="254"/>
      <c r="N1754" s="255"/>
      <c r="O1754" s="255"/>
      <c r="P1754" s="255"/>
      <c r="Q1754" s="255"/>
      <c r="R1754" s="255"/>
      <c r="S1754" s="255"/>
      <c r="T1754" s="256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57" t="s">
        <v>157</v>
      </c>
      <c r="AU1754" s="257" t="s">
        <v>85</v>
      </c>
      <c r="AV1754" s="15" t="s">
        <v>163</v>
      </c>
      <c r="AW1754" s="15" t="s">
        <v>37</v>
      </c>
      <c r="AX1754" s="15" t="s">
        <v>75</v>
      </c>
      <c r="AY1754" s="257" t="s">
        <v>146</v>
      </c>
    </row>
    <row r="1755" s="16" customFormat="1">
      <c r="A1755" s="16"/>
      <c r="B1755" s="258"/>
      <c r="C1755" s="259"/>
      <c r="D1755" s="227" t="s">
        <v>157</v>
      </c>
      <c r="E1755" s="260" t="s">
        <v>19</v>
      </c>
      <c r="F1755" s="261" t="s">
        <v>167</v>
      </c>
      <c r="G1755" s="259"/>
      <c r="H1755" s="262">
        <v>50.400000000000006</v>
      </c>
      <c r="I1755" s="263"/>
      <c r="J1755" s="259"/>
      <c r="K1755" s="259"/>
      <c r="L1755" s="264"/>
      <c r="M1755" s="265"/>
      <c r="N1755" s="266"/>
      <c r="O1755" s="266"/>
      <c r="P1755" s="266"/>
      <c r="Q1755" s="266"/>
      <c r="R1755" s="266"/>
      <c r="S1755" s="266"/>
      <c r="T1755" s="267"/>
      <c r="U1755" s="16"/>
      <c r="V1755" s="16"/>
      <c r="W1755" s="16"/>
      <c r="X1755" s="16"/>
      <c r="Y1755" s="16"/>
      <c r="Z1755" s="16"/>
      <c r="AA1755" s="16"/>
      <c r="AB1755" s="16"/>
      <c r="AC1755" s="16"/>
      <c r="AD1755" s="16"/>
      <c r="AE1755" s="16"/>
      <c r="AT1755" s="268" t="s">
        <v>157</v>
      </c>
      <c r="AU1755" s="268" t="s">
        <v>85</v>
      </c>
      <c r="AV1755" s="16" t="s">
        <v>153</v>
      </c>
      <c r="AW1755" s="16" t="s">
        <v>37</v>
      </c>
      <c r="AX1755" s="16" t="s">
        <v>83</v>
      </c>
      <c r="AY1755" s="268" t="s">
        <v>146</v>
      </c>
    </row>
    <row r="1756" s="2" customFormat="1" ht="16.5" customHeight="1">
      <c r="A1756" s="41"/>
      <c r="B1756" s="42"/>
      <c r="C1756" s="207" t="s">
        <v>2073</v>
      </c>
      <c r="D1756" s="207" t="s">
        <v>148</v>
      </c>
      <c r="E1756" s="208" t="s">
        <v>2074</v>
      </c>
      <c r="F1756" s="209" t="s">
        <v>2075</v>
      </c>
      <c r="G1756" s="210" t="s">
        <v>232</v>
      </c>
      <c r="H1756" s="211">
        <v>50.399999999999999</v>
      </c>
      <c r="I1756" s="212"/>
      <c r="J1756" s="213">
        <f>ROUND(I1756*H1756,2)</f>
        <v>0</v>
      </c>
      <c r="K1756" s="209" t="s">
        <v>152</v>
      </c>
      <c r="L1756" s="47"/>
      <c r="M1756" s="214" t="s">
        <v>19</v>
      </c>
      <c r="N1756" s="215" t="s">
        <v>46</v>
      </c>
      <c r="O1756" s="87"/>
      <c r="P1756" s="216">
        <f>O1756*H1756</f>
        <v>0</v>
      </c>
      <c r="Q1756" s="216">
        <v>0</v>
      </c>
      <c r="R1756" s="216">
        <f>Q1756*H1756</f>
        <v>0</v>
      </c>
      <c r="S1756" s="216">
        <v>0</v>
      </c>
      <c r="T1756" s="217">
        <f>S1756*H1756</f>
        <v>0</v>
      </c>
      <c r="U1756" s="41"/>
      <c r="V1756" s="41"/>
      <c r="W1756" s="41"/>
      <c r="X1756" s="41"/>
      <c r="Y1756" s="41"/>
      <c r="Z1756" s="41"/>
      <c r="AA1756" s="41"/>
      <c r="AB1756" s="41"/>
      <c r="AC1756" s="41"/>
      <c r="AD1756" s="41"/>
      <c r="AE1756" s="41"/>
      <c r="AR1756" s="218" t="s">
        <v>266</v>
      </c>
      <c r="AT1756" s="218" t="s">
        <v>148</v>
      </c>
      <c r="AU1756" s="218" t="s">
        <v>85</v>
      </c>
      <c r="AY1756" s="20" t="s">
        <v>146</v>
      </c>
      <c r="BE1756" s="219">
        <f>IF(N1756="základní",J1756,0)</f>
        <v>0</v>
      </c>
      <c r="BF1756" s="219">
        <f>IF(N1756="snížená",J1756,0)</f>
        <v>0</v>
      </c>
      <c r="BG1756" s="219">
        <f>IF(N1756="zákl. přenesená",J1756,0)</f>
        <v>0</v>
      </c>
      <c r="BH1756" s="219">
        <f>IF(N1756="sníž. přenesená",J1756,0)</f>
        <v>0</v>
      </c>
      <c r="BI1756" s="219">
        <f>IF(N1756="nulová",J1756,0)</f>
        <v>0</v>
      </c>
      <c r="BJ1756" s="20" t="s">
        <v>83</v>
      </c>
      <c r="BK1756" s="219">
        <f>ROUND(I1756*H1756,2)</f>
        <v>0</v>
      </c>
      <c r="BL1756" s="20" t="s">
        <v>266</v>
      </c>
      <c r="BM1756" s="218" t="s">
        <v>2076</v>
      </c>
    </row>
    <row r="1757" s="2" customFormat="1">
      <c r="A1757" s="41"/>
      <c r="B1757" s="42"/>
      <c r="C1757" s="43"/>
      <c r="D1757" s="220" t="s">
        <v>155</v>
      </c>
      <c r="E1757" s="43"/>
      <c r="F1757" s="221" t="s">
        <v>2077</v>
      </c>
      <c r="G1757" s="43"/>
      <c r="H1757" s="43"/>
      <c r="I1757" s="222"/>
      <c r="J1757" s="43"/>
      <c r="K1757" s="43"/>
      <c r="L1757" s="47"/>
      <c r="M1757" s="223"/>
      <c r="N1757" s="224"/>
      <c r="O1757" s="87"/>
      <c r="P1757" s="87"/>
      <c r="Q1757" s="87"/>
      <c r="R1757" s="87"/>
      <c r="S1757" s="87"/>
      <c r="T1757" s="88"/>
      <c r="U1757" s="41"/>
      <c r="V1757" s="41"/>
      <c r="W1757" s="41"/>
      <c r="X1757" s="41"/>
      <c r="Y1757" s="41"/>
      <c r="Z1757" s="41"/>
      <c r="AA1757" s="41"/>
      <c r="AB1757" s="41"/>
      <c r="AC1757" s="41"/>
      <c r="AD1757" s="41"/>
      <c r="AE1757" s="41"/>
      <c r="AT1757" s="20" t="s">
        <v>155</v>
      </c>
      <c r="AU1757" s="20" t="s">
        <v>85</v>
      </c>
    </row>
    <row r="1758" s="13" customFormat="1">
      <c r="A1758" s="13"/>
      <c r="B1758" s="225"/>
      <c r="C1758" s="226"/>
      <c r="D1758" s="227" t="s">
        <v>157</v>
      </c>
      <c r="E1758" s="228" t="s">
        <v>19</v>
      </c>
      <c r="F1758" s="229" t="s">
        <v>2070</v>
      </c>
      <c r="G1758" s="226"/>
      <c r="H1758" s="228" t="s">
        <v>19</v>
      </c>
      <c r="I1758" s="230"/>
      <c r="J1758" s="226"/>
      <c r="K1758" s="226"/>
      <c r="L1758" s="231"/>
      <c r="M1758" s="232"/>
      <c r="N1758" s="233"/>
      <c r="O1758" s="233"/>
      <c r="P1758" s="233"/>
      <c r="Q1758" s="233"/>
      <c r="R1758" s="233"/>
      <c r="S1758" s="233"/>
      <c r="T1758" s="234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5" t="s">
        <v>157</v>
      </c>
      <c r="AU1758" s="235" t="s">
        <v>85</v>
      </c>
      <c r="AV1758" s="13" t="s">
        <v>83</v>
      </c>
      <c r="AW1758" s="13" t="s">
        <v>37</v>
      </c>
      <c r="AX1758" s="13" t="s">
        <v>75</v>
      </c>
      <c r="AY1758" s="235" t="s">
        <v>146</v>
      </c>
    </row>
    <row r="1759" s="13" customFormat="1">
      <c r="A1759" s="13"/>
      <c r="B1759" s="225"/>
      <c r="C1759" s="226"/>
      <c r="D1759" s="227" t="s">
        <v>157</v>
      </c>
      <c r="E1759" s="228" t="s">
        <v>19</v>
      </c>
      <c r="F1759" s="229" t="s">
        <v>502</v>
      </c>
      <c r="G1759" s="226"/>
      <c r="H1759" s="228" t="s">
        <v>19</v>
      </c>
      <c r="I1759" s="230"/>
      <c r="J1759" s="226"/>
      <c r="K1759" s="226"/>
      <c r="L1759" s="231"/>
      <c r="M1759" s="232"/>
      <c r="N1759" s="233"/>
      <c r="O1759" s="233"/>
      <c r="P1759" s="233"/>
      <c r="Q1759" s="233"/>
      <c r="R1759" s="233"/>
      <c r="S1759" s="233"/>
      <c r="T1759" s="234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5" t="s">
        <v>157</v>
      </c>
      <c r="AU1759" s="235" t="s">
        <v>85</v>
      </c>
      <c r="AV1759" s="13" t="s">
        <v>83</v>
      </c>
      <c r="AW1759" s="13" t="s">
        <v>37</v>
      </c>
      <c r="AX1759" s="13" t="s">
        <v>75</v>
      </c>
      <c r="AY1759" s="235" t="s">
        <v>146</v>
      </c>
    </row>
    <row r="1760" s="14" customFormat="1">
      <c r="A1760" s="14"/>
      <c r="B1760" s="236"/>
      <c r="C1760" s="237"/>
      <c r="D1760" s="227" t="s">
        <v>157</v>
      </c>
      <c r="E1760" s="238" t="s">
        <v>19</v>
      </c>
      <c r="F1760" s="239" t="s">
        <v>2071</v>
      </c>
      <c r="G1760" s="237"/>
      <c r="H1760" s="240">
        <v>12.199999999999999</v>
      </c>
      <c r="I1760" s="241"/>
      <c r="J1760" s="237"/>
      <c r="K1760" s="237"/>
      <c r="L1760" s="242"/>
      <c r="M1760" s="243"/>
      <c r="N1760" s="244"/>
      <c r="O1760" s="244"/>
      <c r="P1760" s="244"/>
      <c r="Q1760" s="244"/>
      <c r="R1760" s="244"/>
      <c r="S1760" s="244"/>
      <c r="T1760" s="245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46" t="s">
        <v>157</v>
      </c>
      <c r="AU1760" s="246" t="s">
        <v>85</v>
      </c>
      <c r="AV1760" s="14" t="s">
        <v>85</v>
      </c>
      <c r="AW1760" s="14" t="s">
        <v>37</v>
      </c>
      <c r="AX1760" s="14" t="s">
        <v>75</v>
      </c>
      <c r="AY1760" s="246" t="s">
        <v>146</v>
      </c>
    </row>
    <row r="1761" s="15" customFormat="1">
      <c r="A1761" s="15"/>
      <c r="B1761" s="247"/>
      <c r="C1761" s="248"/>
      <c r="D1761" s="227" t="s">
        <v>157</v>
      </c>
      <c r="E1761" s="249" t="s">
        <v>19</v>
      </c>
      <c r="F1761" s="250" t="s">
        <v>162</v>
      </c>
      <c r="G1761" s="248"/>
      <c r="H1761" s="251">
        <v>12.199999999999999</v>
      </c>
      <c r="I1761" s="252"/>
      <c r="J1761" s="248"/>
      <c r="K1761" s="248"/>
      <c r="L1761" s="253"/>
      <c r="M1761" s="254"/>
      <c r="N1761" s="255"/>
      <c r="O1761" s="255"/>
      <c r="P1761" s="255"/>
      <c r="Q1761" s="255"/>
      <c r="R1761" s="255"/>
      <c r="S1761" s="255"/>
      <c r="T1761" s="256"/>
      <c r="U1761" s="15"/>
      <c r="V1761" s="15"/>
      <c r="W1761" s="15"/>
      <c r="X1761" s="15"/>
      <c r="Y1761" s="15"/>
      <c r="Z1761" s="15"/>
      <c r="AA1761" s="15"/>
      <c r="AB1761" s="15"/>
      <c r="AC1761" s="15"/>
      <c r="AD1761" s="15"/>
      <c r="AE1761" s="15"/>
      <c r="AT1761" s="257" t="s">
        <v>157</v>
      </c>
      <c r="AU1761" s="257" t="s">
        <v>85</v>
      </c>
      <c r="AV1761" s="15" t="s">
        <v>163</v>
      </c>
      <c r="AW1761" s="15" t="s">
        <v>37</v>
      </c>
      <c r="AX1761" s="15" t="s">
        <v>75</v>
      </c>
      <c r="AY1761" s="257" t="s">
        <v>146</v>
      </c>
    </row>
    <row r="1762" s="13" customFormat="1">
      <c r="A1762" s="13"/>
      <c r="B1762" s="225"/>
      <c r="C1762" s="226"/>
      <c r="D1762" s="227" t="s">
        <v>157</v>
      </c>
      <c r="E1762" s="228" t="s">
        <v>19</v>
      </c>
      <c r="F1762" s="229" t="s">
        <v>2072</v>
      </c>
      <c r="G1762" s="226"/>
      <c r="H1762" s="228" t="s">
        <v>19</v>
      </c>
      <c r="I1762" s="230"/>
      <c r="J1762" s="226"/>
      <c r="K1762" s="226"/>
      <c r="L1762" s="231"/>
      <c r="M1762" s="232"/>
      <c r="N1762" s="233"/>
      <c r="O1762" s="233"/>
      <c r="P1762" s="233"/>
      <c r="Q1762" s="233"/>
      <c r="R1762" s="233"/>
      <c r="S1762" s="233"/>
      <c r="T1762" s="234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5" t="s">
        <v>157</v>
      </c>
      <c r="AU1762" s="235" t="s">
        <v>85</v>
      </c>
      <c r="AV1762" s="13" t="s">
        <v>83</v>
      </c>
      <c r="AW1762" s="13" t="s">
        <v>37</v>
      </c>
      <c r="AX1762" s="13" t="s">
        <v>75</v>
      </c>
      <c r="AY1762" s="235" t="s">
        <v>146</v>
      </c>
    </row>
    <row r="1763" s="13" customFormat="1">
      <c r="A1763" s="13"/>
      <c r="B1763" s="225"/>
      <c r="C1763" s="226"/>
      <c r="D1763" s="227" t="s">
        <v>157</v>
      </c>
      <c r="E1763" s="228" t="s">
        <v>19</v>
      </c>
      <c r="F1763" s="229" t="s">
        <v>505</v>
      </c>
      <c r="G1763" s="226"/>
      <c r="H1763" s="228" t="s">
        <v>19</v>
      </c>
      <c r="I1763" s="230"/>
      <c r="J1763" s="226"/>
      <c r="K1763" s="226"/>
      <c r="L1763" s="231"/>
      <c r="M1763" s="232"/>
      <c r="N1763" s="233"/>
      <c r="O1763" s="233"/>
      <c r="P1763" s="233"/>
      <c r="Q1763" s="233"/>
      <c r="R1763" s="233"/>
      <c r="S1763" s="233"/>
      <c r="T1763" s="234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5" t="s">
        <v>157</v>
      </c>
      <c r="AU1763" s="235" t="s">
        <v>85</v>
      </c>
      <c r="AV1763" s="13" t="s">
        <v>83</v>
      </c>
      <c r="AW1763" s="13" t="s">
        <v>37</v>
      </c>
      <c r="AX1763" s="13" t="s">
        <v>75</v>
      </c>
      <c r="AY1763" s="235" t="s">
        <v>146</v>
      </c>
    </row>
    <row r="1764" s="14" customFormat="1">
      <c r="A1764" s="14"/>
      <c r="B1764" s="236"/>
      <c r="C1764" s="237"/>
      <c r="D1764" s="227" t="s">
        <v>157</v>
      </c>
      <c r="E1764" s="238" t="s">
        <v>19</v>
      </c>
      <c r="F1764" s="239" t="s">
        <v>506</v>
      </c>
      <c r="G1764" s="237"/>
      <c r="H1764" s="240">
        <v>38.200000000000003</v>
      </c>
      <c r="I1764" s="241"/>
      <c r="J1764" s="237"/>
      <c r="K1764" s="237"/>
      <c r="L1764" s="242"/>
      <c r="M1764" s="243"/>
      <c r="N1764" s="244"/>
      <c r="O1764" s="244"/>
      <c r="P1764" s="244"/>
      <c r="Q1764" s="244"/>
      <c r="R1764" s="244"/>
      <c r="S1764" s="244"/>
      <c r="T1764" s="245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46" t="s">
        <v>157</v>
      </c>
      <c r="AU1764" s="246" t="s">
        <v>85</v>
      </c>
      <c r="AV1764" s="14" t="s">
        <v>85</v>
      </c>
      <c r="AW1764" s="14" t="s">
        <v>37</v>
      </c>
      <c r="AX1764" s="14" t="s">
        <v>75</v>
      </c>
      <c r="AY1764" s="246" t="s">
        <v>146</v>
      </c>
    </row>
    <row r="1765" s="15" customFormat="1">
      <c r="A1765" s="15"/>
      <c r="B1765" s="247"/>
      <c r="C1765" s="248"/>
      <c r="D1765" s="227" t="s">
        <v>157</v>
      </c>
      <c r="E1765" s="249" t="s">
        <v>19</v>
      </c>
      <c r="F1765" s="250" t="s">
        <v>162</v>
      </c>
      <c r="G1765" s="248"/>
      <c r="H1765" s="251">
        <v>38.200000000000003</v>
      </c>
      <c r="I1765" s="252"/>
      <c r="J1765" s="248"/>
      <c r="K1765" s="248"/>
      <c r="L1765" s="253"/>
      <c r="M1765" s="254"/>
      <c r="N1765" s="255"/>
      <c r="O1765" s="255"/>
      <c r="P1765" s="255"/>
      <c r="Q1765" s="255"/>
      <c r="R1765" s="255"/>
      <c r="S1765" s="255"/>
      <c r="T1765" s="256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15"/>
      <c r="AT1765" s="257" t="s">
        <v>157</v>
      </c>
      <c r="AU1765" s="257" t="s">
        <v>85</v>
      </c>
      <c r="AV1765" s="15" t="s">
        <v>163</v>
      </c>
      <c r="AW1765" s="15" t="s">
        <v>37</v>
      </c>
      <c r="AX1765" s="15" t="s">
        <v>75</v>
      </c>
      <c r="AY1765" s="257" t="s">
        <v>146</v>
      </c>
    </row>
    <row r="1766" s="16" customFormat="1">
      <c r="A1766" s="16"/>
      <c r="B1766" s="258"/>
      <c r="C1766" s="259"/>
      <c r="D1766" s="227" t="s">
        <v>157</v>
      </c>
      <c r="E1766" s="260" t="s">
        <v>19</v>
      </c>
      <c r="F1766" s="261" t="s">
        <v>167</v>
      </c>
      <c r="G1766" s="259"/>
      <c r="H1766" s="262">
        <v>50.400000000000006</v>
      </c>
      <c r="I1766" s="263"/>
      <c r="J1766" s="259"/>
      <c r="K1766" s="259"/>
      <c r="L1766" s="264"/>
      <c r="M1766" s="265"/>
      <c r="N1766" s="266"/>
      <c r="O1766" s="266"/>
      <c r="P1766" s="266"/>
      <c r="Q1766" s="266"/>
      <c r="R1766" s="266"/>
      <c r="S1766" s="266"/>
      <c r="T1766" s="267"/>
      <c r="U1766" s="16"/>
      <c r="V1766" s="16"/>
      <c r="W1766" s="16"/>
      <c r="X1766" s="16"/>
      <c r="Y1766" s="16"/>
      <c r="Z1766" s="16"/>
      <c r="AA1766" s="16"/>
      <c r="AB1766" s="16"/>
      <c r="AC1766" s="16"/>
      <c r="AD1766" s="16"/>
      <c r="AE1766" s="16"/>
      <c r="AT1766" s="268" t="s">
        <v>157</v>
      </c>
      <c r="AU1766" s="268" t="s">
        <v>85</v>
      </c>
      <c r="AV1766" s="16" t="s">
        <v>153</v>
      </c>
      <c r="AW1766" s="16" t="s">
        <v>37</v>
      </c>
      <c r="AX1766" s="16" t="s">
        <v>83</v>
      </c>
      <c r="AY1766" s="268" t="s">
        <v>146</v>
      </c>
    </row>
    <row r="1767" s="2" customFormat="1" ht="16.5" customHeight="1">
      <c r="A1767" s="41"/>
      <c r="B1767" s="42"/>
      <c r="C1767" s="207" t="s">
        <v>2078</v>
      </c>
      <c r="D1767" s="207" t="s">
        <v>148</v>
      </c>
      <c r="E1767" s="208" t="s">
        <v>2079</v>
      </c>
      <c r="F1767" s="209" t="s">
        <v>2080</v>
      </c>
      <c r="G1767" s="210" t="s">
        <v>232</v>
      </c>
      <c r="H1767" s="211">
        <v>50.399999999999999</v>
      </c>
      <c r="I1767" s="212"/>
      <c r="J1767" s="213">
        <f>ROUND(I1767*H1767,2)</f>
        <v>0</v>
      </c>
      <c r="K1767" s="209" t="s">
        <v>152</v>
      </c>
      <c r="L1767" s="47"/>
      <c r="M1767" s="214" t="s">
        <v>19</v>
      </c>
      <c r="N1767" s="215" t="s">
        <v>46</v>
      </c>
      <c r="O1767" s="87"/>
      <c r="P1767" s="216">
        <f>O1767*H1767</f>
        <v>0</v>
      </c>
      <c r="Q1767" s="216">
        <v>3.0000000000000001E-05</v>
      </c>
      <c r="R1767" s="216">
        <f>Q1767*H1767</f>
        <v>0.0015119999999999999</v>
      </c>
      <c r="S1767" s="216">
        <v>0</v>
      </c>
      <c r="T1767" s="217">
        <f>S1767*H1767</f>
        <v>0</v>
      </c>
      <c r="U1767" s="41"/>
      <c r="V1767" s="41"/>
      <c r="W1767" s="41"/>
      <c r="X1767" s="41"/>
      <c r="Y1767" s="41"/>
      <c r="Z1767" s="41"/>
      <c r="AA1767" s="41"/>
      <c r="AB1767" s="41"/>
      <c r="AC1767" s="41"/>
      <c r="AD1767" s="41"/>
      <c r="AE1767" s="41"/>
      <c r="AR1767" s="218" t="s">
        <v>266</v>
      </c>
      <c r="AT1767" s="218" t="s">
        <v>148</v>
      </c>
      <c r="AU1767" s="218" t="s">
        <v>85</v>
      </c>
      <c r="AY1767" s="20" t="s">
        <v>146</v>
      </c>
      <c r="BE1767" s="219">
        <f>IF(N1767="základní",J1767,0)</f>
        <v>0</v>
      </c>
      <c r="BF1767" s="219">
        <f>IF(N1767="snížená",J1767,0)</f>
        <v>0</v>
      </c>
      <c r="BG1767" s="219">
        <f>IF(N1767="zákl. přenesená",J1767,0)</f>
        <v>0</v>
      </c>
      <c r="BH1767" s="219">
        <f>IF(N1767="sníž. přenesená",J1767,0)</f>
        <v>0</v>
      </c>
      <c r="BI1767" s="219">
        <f>IF(N1767="nulová",J1767,0)</f>
        <v>0</v>
      </c>
      <c r="BJ1767" s="20" t="s">
        <v>83</v>
      </c>
      <c r="BK1767" s="219">
        <f>ROUND(I1767*H1767,2)</f>
        <v>0</v>
      </c>
      <c r="BL1767" s="20" t="s">
        <v>266</v>
      </c>
      <c r="BM1767" s="218" t="s">
        <v>2081</v>
      </c>
    </row>
    <row r="1768" s="2" customFormat="1">
      <c r="A1768" s="41"/>
      <c r="B1768" s="42"/>
      <c r="C1768" s="43"/>
      <c r="D1768" s="220" t="s">
        <v>155</v>
      </c>
      <c r="E1768" s="43"/>
      <c r="F1768" s="221" t="s">
        <v>2082</v>
      </c>
      <c r="G1768" s="43"/>
      <c r="H1768" s="43"/>
      <c r="I1768" s="222"/>
      <c r="J1768" s="43"/>
      <c r="K1768" s="43"/>
      <c r="L1768" s="47"/>
      <c r="M1768" s="223"/>
      <c r="N1768" s="224"/>
      <c r="O1768" s="87"/>
      <c r="P1768" s="87"/>
      <c r="Q1768" s="87"/>
      <c r="R1768" s="87"/>
      <c r="S1768" s="87"/>
      <c r="T1768" s="88"/>
      <c r="U1768" s="41"/>
      <c r="V1768" s="41"/>
      <c r="W1768" s="41"/>
      <c r="X1768" s="41"/>
      <c r="Y1768" s="41"/>
      <c r="Z1768" s="41"/>
      <c r="AA1768" s="41"/>
      <c r="AB1768" s="41"/>
      <c r="AC1768" s="41"/>
      <c r="AD1768" s="41"/>
      <c r="AE1768" s="41"/>
      <c r="AT1768" s="20" t="s">
        <v>155</v>
      </c>
      <c r="AU1768" s="20" t="s">
        <v>85</v>
      </c>
    </row>
    <row r="1769" s="13" customFormat="1">
      <c r="A1769" s="13"/>
      <c r="B1769" s="225"/>
      <c r="C1769" s="226"/>
      <c r="D1769" s="227" t="s">
        <v>157</v>
      </c>
      <c r="E1769" s="228" t="s">
        <v>19</v>
      </c>
      <c r="F1769" s="229" t="s">
        <v>2070</v>
      </c>
      <c r="G1769" s="226"/>
      <c r="H1769" s="228" t="s">
        <v>19</v>
      </c>
      <c r="I1769" s="230"/>
      <c r="J1769" s="226"/>
      <c r="K1769" s="226"/>
      <c r="L1769" s="231"/>
      <c r="M1769" s="232"/>
      <c r="N1769" s="233"/>
      <c r="O1769" s="233"/>
      <c r="P1769" s="233"/>
      <c r="Q1769" s="233"/>
      <c r="R1769" s="233"/>
      <c r="S1769" s="233"/>
      <c r="T1769" s="234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5" t="s">
        <v>157</v>
      </c>
      <c r="AU1769" s="235" t="s">
        <v>85</v>
      </c>
      <c r="AV1769" s="13" t="s">
        <v>83</v>
      </c>
      <c r="AW1769" s="13" t="s">
        <v>37</v>
      </c>
      <c r="AX1769" s="13" t="s">
        <v>75</v>
      </c>
      <c r="AY1769" s="235" t="s">
        <v>146</v>
      </c>
    </row>
    <row r="1770" s="13" customFormat="1">
      <c r="A1770" s="13"/>
      <c r="B1770" s="225"/>
      <c r="C1770" s="226"/>
      <c r="D1770" s="227" t="s">
        <v>157</v>
      </c>
      <c r="E1770" s="228" t="s">
        <v>19</v>
      </c>
      <c r="F1770" s="229" t="s">
        <v>502</v>
      </c>
      <c r="G1770" s="226"/>
      <c r="H1770" s="228" t="s">
        <v>19</v>
      </c>
      <c r="I1770" s="230"/>
      <c r="J1770" s="226"/>
      <c r="K1770" s="226"/>
      <c r="L1770" s="231"/>
      <c r="M1770" s="232"/>
      <c r="N1770" s="233"/>
      <c r="O1770" s="233"/>
      <c r="P1770" s="233"/>
      <c r="Q1770" s="233"/>
      <c r="R1770" s="233"/>
      <c r="S1770" s="233"/>
      <c r="T1770" s="234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5" t="s">
        <v>157</v>
      </c>
      <c r="AU1770" s="235" t="s">
        <v>85</v>
      </c>
      <c r="AV1770" s="13" t="s">
        <v>83</v>
      </c>
      <c r="AW1770" s="13" t="s">
        <v>37</v>
      </c>
      <c r="AX1770" s="13" t="s">
        <v>75</v>
      </c>
      <c r="AY1770" s="235" t="s">
        <v>146</v>
      </c>
    </row>
    <row r="1771" s="14" customFormat="1">
      <c r="A1771" s="14"/>
      <c r="B1771" s="236"/>
      <c r="C1771" s="237"/>
      <c r="D1771" s="227" t="s">
        <v>157</v>
      </c>
      <c r="E1771" s="238" t="s">
        <v>19</v>
      </c>
      <c r="F1771" s="239" t="s">
        <v>2071</v>
      </c>
      <c r="G1771" s="237"/>
      <c r="H1771" s="240">
        <v>12.199999999999999</v>
      </c>
      <c r="I1771" s="241"/>
      <c r="J1771" s="237"/>
      <c r="K1771" s="237"/>
      <c r="L1771" s="242"/>
      <c r="M1771" s="243"/>
      <c r="N1771" s="244"/>
      <c r="O1771" s="244"/>
      <c r="P1771" s="244"/>
      <c r="Q1771" s="244"/>
      <c r="R1771" s="244"/>
      <c r="S1771" s="244"/>
      <c r="T1771" s="245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46" t="s">
        <v>157</v>
      </c>
      <c r="AU1771" s="246" t="s">
        <v>85</v>
      </c>
      <c r="AV1771" s="14" t="s">
        <v>85</v>
      </c>
      <c r="AW1771" s="14" t="s">
        <v>37</v>
      </c>
      <c r="AX1771" s="14" t="s">
        <v>75</v>
      </c>
      <c r="AY1771" s="246" t="s">
        <v>146</v>
      </c>
    </row>
    <row r="1772" s="15" customFormat="1">
      <c r="A1772" s="15"/>
      <c r="B1772" s="247"/>
      <c r="C1772" s="248"/>
      <c r="D1772" s="227" t="s">
        <v>157</v>
      </c>
      <c r="E1772" s="249" t="s">
        <v>19</v>
      </c>
      <c r="F1772" s="250" t="s">
        <v>162</v>
      </c>
      <c r="G1772" s="248"/>
      <c r="H1772" s="251">
        <v>12.199999999999999</v>
      </c>
      <c r="I1772" s="252"/>
      <c r="J1772" s="248"/>
      <c r="K1772" s="248"/>
      <c r="L1772" s="253"/>
      <c r="M1772" s="254"/>
      <c r="N1772" s="255"/>
      <c r="O1772" s="255"/>
      <c r="P1772" s="255"/>
      <c r="Q1772" s="255"/>
      <c r="R1772" s="255"/>
      <c r="S1772" s="255"/>
      <c r="T1772" s="256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T1772" s="257" t="s">
        <v>157</v>
      </c>
      <c r="AU1772" s="257" t="s">
        <v>85</v>
      </c>
      <c r="AV1772" s="15" t="s">
        <v>163</v>
      </c>
      <c r="AW1772" s="15" t="s">
        <v>37</v>
      </c>
      <c r="AX1772" s="15" t="s">
        <v>75</v>
      </c>
      <c r="AY1772" s="257" t="s">
        <v>146</v>
      </c>
    </row>
    <row r="1773" s="13" customFormat="1">
      <c r="A1773" s="13"/>
      <c r="B1773" s="225"/>
      <c r="C1773" s="226"/>
      <c r="D1773" s="227" t="s">
        <v>157</v>
      </c>
      <c r="E1773" s="228" t="s">
        <v>19</v>
      </c>
      <c r="F1773" s="229" t="s">
        <v>2072</v>
      </c>
      <c r="G1773" s="226"/>
      <c r="H1773" s="228" t="s">
        <v>19</v>
      </c>
      <c r="I1773" s="230"/>
      <c r="J1773" s="226"/>
      <c r="K1773" s="226"/>
      <c r="L1773" s="231"/>
      <c r="M1773" s="232"/>
      <c r="N1773" s="233"/>
      <c r="O1773" s="233"/>
      <c r="P1773" s="233"/>
      <c r="Q1773" s="233"/>
      <c r="R1773" s="233"/>
      <c r="S1773" s="233"/>
      <c r="T1773" s="234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5" t="s">
        <v>157</v>
      </c>
      <c r="AU1773" s="235" t="s">
        <v>85</v>
      </c>
      <c r="AV1773" s="13" t="s">
        <v>83</v>
      </c>
      <c r="AW1773" s="13" t="s">
        <v>37</v>
      </c>
      <c r="AX1773" s="13" t="s">
        <v>75</v>
      </c>
      <c r="AY1773" s="235" t="s">
        <v>146</v>
      </c>
    </row>
    <row r="1774" s="13" customFormat="1">
      <c r="A1774" s="13"/>
      <c r="B1774" s="225"/>
      <c r="C1774" s="226"/>
      <c r="D1774" s="227" t="s">
        <v>157</v>
      </c>
      <c r="E1774" s="228" t="s">
        <v>19</v>
      </c>
      <c r="F1774" s="229" t="s">
        <v>505</v>
      </c>
      <c r="G1774" s="226"/>
      <c r="H1774" s="228" t="s">
        <v>19</v>
      </c>
      <c r="I1774" s="230"/>
      <c r="J1774" s="226"/>
      <c r="K1774" s="226"/>
      <c r="L1774" s="231"/>
      <c r="M1774" s="232"/>
      <c r="N1774" s="233"/>
      <c r="O1774" s="233"/>
      <c r="P1774" s="233"/>
      <c r="Q1774" s="233"/>
      <c r="R1774" s="233"/>
      <c r="S1774" s="233"/>
      <c r="T1774" s="234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5" t="s">
        <v>157</v>
      </c>
      <c r="AU1774" s="235" t="s">
        <v>85</v>
      </c>
      <c r="AV1774" s="13" t="s">
        <v>83</v>
      </c>
      <c r="AW1774" s="13" t="s">
        <v>37</v>
      </c>
      <c r="AX1774" s="13" t="s">
        <v>75</v>
      </c>
      <c r="AY1774" s="235" t="s">
        <v>146</v>
      </c>
    </row>
    <row r="1775" s="14" customFormat="1">
      <c r="A1775" s="14"/>
      <c r="B1775" s="236"/>
      <c r="C1775" s="237"/>
      <c r="D1775" s="227" t="s">
        <v>157</v>
      </c>
      <c r="E1775" s="238" t="s">
        <v>19</v>
      </c>
      <c r="F1775" s="239" t="s">
        <v>506</v>
      </c>
      <c r="G1775" s="237"/>
      <c r="H1775" s="240">
        <v>38.200000000000003</v>
      </c>
      <c r="I1775" s="241"/>
      <c r="J1775" s="237"/>
      <c r="K1775" s="237"/>
      <c r="L1775" s="242"/>
      <c r="M1775" s="243"/>
      <c r="N1775" s="244"/>
      <c r="O1775" s="244"/>
      <c r="P1775" s="244"/>
      <c r="Q1775" s="244"/>
      <c r="R1775" s="244"/>
      <c r="S1775" s="244"/>
      <c r="T1775" s="245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46" t="s">
        <v>157</v>
      </c>
      <c r="AU1775" s="246" t="s">
        <v>85</v>
      </c>
      <c r="AV1775" s="14" t="s">
        <v>85</v>
      </c>
      <c r="AW1775" s="14" t="s">
        <v>37</v>
      </c>
      <c r="AX1775" s="14" t="s">
        <v>75</v>
      </c>
      <c r="AY1775" s="246" t="s">
        <v>146</v>
      </c>
    </row>
    <row r="1776" s="15" customFormat="1">
      <c r="A1776" s="15"/>
      <c r="B1776" s="247"/>
      <c r="C1776" s="248"/>
      <c r="D1776" s="227" t="s">
        <v>157</v>
      </c>
      <c r="E1776" s="249" t="s">
        <v>19</v>
      </c>
      <c r="F1776" s="250" t="s">
        <v>162</v>
      </c>
      <c r="G1776" s="248"/>
      <c r="H1776" s="251">
        <v>38.200000000000003</v>
      </c>
      <c r="I1776" s="252"/>
      <c r="J1776" s="248"/>
      <c r="K1776" s="248"/>
      <c r="L1776" s="253"/>
      <c r="M1776" s="254"/>
      <c r="N1776" s="255"/>
      <c r="O1776" s="255"/>
      <c r="P1776" s="255"/>
      <c r="Q1776" s="255"/>
      <c r="R1776" s="255"/>
      <c r="S1776" s="255"/>
      <c r="T1776" s="256"/>
      <c r="U1776" s="15"/>
      <c r="V1776" s="15"/>
      <c r="W1776" s="15"/>
      <c r="X1776" s="15"/>
      <c r="Y1776" s="15"/>
      <c r="Z1776" s="15"/>
      <c r="AA1776" s="15"/>
      <c r="AB1776" s="15"/>
      <c r="AC1776" s="15"/>
      <c r="AD1776" s="15"/>
      <c r="AE1776" s="15"/>
      <c r="AT1776" s="257" t="s">
        <v>157</v>
      </c>
      <c r="AU1776" s="257" t="s">
        <v>85</v>
      </c>
      <c r="AV1776" s="15" t="s">
        <v>163</v>
      </c>
      <c r="AW1776" s="15" t="s">
        <v>37</v>
      </c>
      <c r="AX1776" s="15" t="s">
        <v>75</v>
      </c>
      <c r="AY1776" s="257" t="s">
        <v>146</v>
      </c>
    </row>
    <row r="1777" s="16" customFormat="1">
      <c r="A1777" s="16"/>
      <c r="B1777" s="258"/>
      <c r="C1777" s="259"/>
      <c r="D1777" s="227" t="s">
        <v>157</v>
      </c>
      <c r="E1777" s="260" t="s">
        <v>19</v>
      </c>
      <c r="F1777" s="261" t="s">
        <v>167</v>
      </c>
      <c r="G1777" s="259"/>
      <c r="H1777" s="262">
        <v>50.400000000000006</v>
      </c>
      <c r="I1777" s="263"/>
      <c r="J1777" s="259"/>
      <c r="K1777" s="259"/>
      <c r="L1777" s="264"/>
      <c r="M1777" s="265"/>
      <c r="N1777" s="266"/>
      <c r="O1777" s="266"/>
      <c r="P1777" s="266"/>
      <c r="Q1777" s="266"/>
      <c r="R1777" s="266"/>
      <c r="S1777" s="266"/>
      <c r="T1777" s="267"/>
      <c r="U1777" s="16"/>
      <c r="V1777" s="16"/>
      <c r="W1777" s="16"/>
      <c r="X1777" s="16"/>
      <c r="Y1777" s="16"/>
      <c r="Z1777" s="16"/>
      <c r="AA1777" s="16"/>
      <c r="AB1777" s="16"/>
      <c r="AC1777" s="16"/>
      <c r="AD1777" s="16"/>
      <c r="AE1777" s="16"/>
      <c r="AT1777" s="268" t="s">
        <v>157</v>
      </c>
      <c r="AU1777" s="268" t="s">
        <v>85</v>
      </c>
      <c r="AV1777" s="16" t="s">
        <v>153</v>
      </c>
      <c r="AW1777" s="16" t="s">
        <v>37</v>
      </c>
      <c r="AX1777" s="16" t="s">
        <v>83</v>
      </c>
      <c r="AY1777" s="268" t="s">
        <v>146</v>
      </c>
    </row>
    <row r="1778" s="2" customFormat="1" ht="24.15" customHeight="1">
      <c r="A1778" s="41"/>
      <c r="B1778" s="42"/>
      <c r="C1778" s="207" t="s">
        <v>2083</v>
      </c>
      <c r="D1778" s="207" t="s">
        <v>148</v>
      </c>
      <c r="E1778" s="208" t="s">
        <v>2084</v>
      </c>
      <c r="F1778" s="209" t="s">
        <v>2085</v>
      </c>
      <c r="G1778" s="210" t="s">
        <v>232</v>
      </c>
      <c r="H1778" s="211">
        <v>50.399999999999999</v>
      </c>
      <c r="I1778" s="212"/>
      <c r="J1778" s="213">
        <f>ROUND(I1778*H1778,2)</f>
        <v>0</v>
      </c>
      <c r="K1778" s="209" t="s">
        <v>152</v>
      </c>
      <c r="L1778" s="47"/>
      <c r="M1778" s="214" t="s">
        <v>19</v>
      </c>
      <c r="N1778" s="215" t="s">
        <v>46</v>
      </c>
      <c r="O1778" s="87"/>
      <c r="P1778" s="216">
        <f>O1778*H1778</f>
        <v>0</v>
      </c>
      <c r="Q1778" s="216">
        <v>0.0075799999999999999</v>
      </c>
      <c r="R1778" s="216">
        <f>Q1778*H1778</f>
        <v>0.38203199999999998</v>
      </c>
      <c r="S1778" s="216">
        <v>0</v>
      </c>
      <c r="T1778" s="217">
        <f>S1778*H1778</f>
        <v>0</v>
      </c>
      <c r="U1778" s="41"/>
      <c r="V1778" s="41"/>
      <c r="W1778" s="41"/>
      <c r="X1778" s="41"/>
      <c r="Y1778" s="41"/>
      <c r="Z1778" s="41"/>
      <c r="AA1778" s="41"/>
      <c r="AB1778" s="41"/>
      <c r="AC1778" s="41"/>
      <c r="AD1778" s="41"/>
      <c r="AE1778" s="41"/>
      <c r="AR1778" s="218" t="s">
        <v>266</v>
      </c>
      <c r="AT1778" s="218" t="s">
        <v>148</v>
      </c>
      <c r="AU1778" s="218" t="s">
        <v>85</v>
      </c>
      <c r="AY1778" s="20" t="s">
        <v>146</v>
      </c>
      <c r="BE1778" s="219">
        <f>IF(N1778="základní",J1778,0)</f>
        <v>0</v>
      </c>
      <c r="BF1778" s="219">
        <f>IF(N1778="snížená",J1778,0)</f>
        <v>0</v>
      </c>
      <c r="BG1778" s="219">
        <f>IF(N1778="zákl. přenesená",J1778,0)</f>
        <v>0</v>
      </c>
      <c r="BH1778" s="219">
        <f>IF(N1778="sníž. přenesená",J1778,0)</f>
        <v>0</v>
      </c>
      <c r="BI1778" s="219">
        <f>IF(N1778="nulová",J1778,0)</f>
        <v>0</v>
      </c>
      <c r="BJ1778" s="20" t="s">
        <v>83</v>
      </c>
      <c r="BK1778" s="219">
        <f>ROUND(I1778*H1778,2)</f>
        <v>0</v>
      </c>
      <c r="BL1778" s="20" t="s">
        <v>266</v>
      </c>
      <c r="BM1778" s="218" t="s">
        <v>2086</v>
      </c>
    </row>
    <row r="1779" s="2" customFormat="1">
      <c r="A1779" s="41"/>
      <c r="B1779" s="42"/>
      <c r="C1779" s="43"/>
      <c r="D1779" s="220" t="s">
        <v>155</v>
      </c>
      <c r="E1779" s="43"/>
      <c r="F1779" s="221" t="s">
        <v>2087</v>
      </c>
      <c r="G1779" s="43"/>
      <c r="H1779" s="43"/>
      <c r="I1779" s="222"/>
      <c r="J1779" s="43"/>
      <c r="K1779" s="43"/>
      <c r="L1779" s="47"/>
      <c r="M1779" s="223"/>
      <c r="N1779" s="224"/>
      <c r="O1779" s="87"/>
      <c r="P1779" s="87"/>
      <c r="Q1779" s="87"/>
      <c r="R1779" s="87"/>
      <c r="S1779" s="87"/>
      <c r="T1779" s="88"/>
      <c r="U1779" s="41"/>
      <c r="V1779" s="41"/>
      <c r="W1779" s="41"/>
      <c r="X1779" s="41"/>
      <c r="Y1779" s="41"/>
      <c r="Z1779" s="41"/>
      <c r="AA1779" s="41"/>
      <c r="AB1779" s="41"/>
      <c r="AC1779" s="41"/>
      <c r="AD1779" s="41"/>
      <c r="AE1779" s="41"/>
      <c r="AT1779" s="20" t="s">
        <v>155</v>
      </c>
      <c r="AU1779" s="20" t="s">
        <v>85</v>
      </c>
    </row>
    <row r="1780" s="13" customFormat="1">
      <c r="A1780" s="13"/>
      <c r="B1780" s="225"/>
      <c r="C1780" s="226"/>
      <c r="D1780" s="227" t="s">
        <v>157</v>
      </c>
      <c r="E1780" s="228" t="s">
        <v>19</v>
      </c>
      <c r="F1780" s="229" t="s">
        <v>2070</v>
      </c>
      <c r="G1780" s="226"/>
      <c r="H1780" s="228" t="s">
        <v>19</v>
      </c>
      <c r="I1780" s="230"/>
      <c r="J1780" s="226"/>
      <c r="K1780" s="226"/>
      <c r="L1780" s="231"/>
      <c r="M1780" s="232"/>
      <c r="N1780" s="233"/>
      <c r="O1780" s="233"/>
      <c r="P1780" s="233"/>
      <c r="Q1780" s="233"/>
      <c r="R1780" s="233"/>
      <c r="S1780" s="233"/>
      <c r="T1780" s="234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5" t="s">
        <v>157</v>
      </c>
      <c r="AU1780" s="235" t="s">
        <v>85</v>
      </c>
      <c r="AV1780" s="13" t="s">
        <v>83</v>
      </c>
      <c r="AW1780" s="13" t="s">
        <v>37</v>
      </c>
      <c r="AX1780" s="13" t="s">
        <v>75</v>
      </c>
      <c r="AY1780" s="235" t="s">
        <v>146</v>
      </c>
    </row>
    <row r="1781" s="13" customFormat="1">
      <c r="A1781" s="13"/>
      <c r="B1781" s="225"/>
      <c r="C1781" s="226"/>
      <c r="D1781" s="227" t="s">
        <v>157</v>
      </c>
      <c r="E1781" s="228" t="s">
        <v>19</v>
      </c>
      <c r="F1781" s="229" t="s">
        <v>502</v>
      </c>
      <c r="G1781" s="226"/>
      <c r="H1781" s="228" t="s">
        <v>19</v>
      </c>
      <c r="I1781" s="230"/>
      <c r="J1781" s="226"/>
      <c r="K1781" s="226"/>
      <c r="L1781" s="231"/>
      <c r="M1781" s="232"/>
      <c r="N1781" s="233"/>
      <c r="O1781" s="233"/>
      <c r="P1781" s="233"/>
      <c r="Q1781" s="233"/>
      <c r="R1781" s="233"/>
      <c r="S1781" s="233"/>
      <c r="T1781" s="234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5" t="s">
        <v>157</v>
      </c>
      <c r="AU1781" s="235" t="s">
        <v>85</v>
      </c>
      <c r="AV1781" s="13" t="s">
        <v>83</v>
      </c>
      <c r="AW1781" s="13" t="s">
        <v>37</v>
      </c>
      <c r="AX1781" s="13" t="s">
        <v>75</v>
      </c>
      <c r="AY1781" s="235" t="s">
        <v>146</v>
      </c>
    </row>
    <row r="1782" s="14" customFormat="1">
      <c r="A1782" s="14"/>
      <c r="B1782" s="236"/>
      <c r="C1782" s="237"/>
      <c r="D1782" s="227" t="s">
        <v>157</v>
      </c>
      <c r="E1782" s="238" t="s">
        <v>19</v>
      </c>
      <c r="F1782" s="239" t="s">
        <v>2071</v>
      </c>
      <c r="G1782" s="237"/>
      <c r="H1782" s="240">
        <v>12.199999999999999</v>
      </c>
      <c r="I1782" s="241"/>
      <c r="J1782" s="237"/>
      <c r="K1782" s="237"/>
      <c r="L1782" s="242"/>
      <c r="M1782" s="243"/>
      <c r="N1782" s="244"/>
      <c r="O1782" s="244"/>
      <c r="P1782" s="244"/>
      <c r="Q1782" s="244"/>
      <c r="R1782" s="244"/>
      <c r="S1782" s="244"/>
      <c r="T1782" s="245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46" t="s">
        <v>157</v>
      </c>
      <c r="AU1782" s="246" t="s">
        <v>85</v>
      </c>
      <c r="AV1782" s="14" t="s">
        <v>85</v>
      </c>
      <c r="AW1782" s="14" t="s">
        <v>37</v>
      </c>
      <c r="AX1782" s="14" t="s">
        <v>75</v>
      </c>
      <c r="AY1782" s="246" t="s">
        <v>146</v>
      </c>
    </row>
    <row r="1783" s="15" customFormat="1">
      <c r="A1783" s="15"/>
      <c r="B1783" s="247"/>
      <c r="C1783" s="248"/>
      <c r="D1783" s="227" t="s">
        <v>157</v>
      </c>
      <c r="E1783" s="249" t="s">
        <v>19</v>
      </c>
      <c r="F1783" s="250" t="s">
        <v>162</v>
      </c>
      <c r="G1783" s="248"/>
      <c r="H1783" s="251">
        <v>12.199999999999999</v>
      </c>
      <c r="I1783" s="252"/>
      <c r="J1783" s="248"/>
      <c r="K1783" s="248"/>
      <c r="L1783" s="253"/>
      <c r="M1783" s="254"/>
      <c r="N1783" s="255"/>
      <c r="O1783" s="255"/>
      <c r="P1783" s="255"/>
      <c r="Q1783" s="255"/>
      <c r="R1783" s="255"/>
      <c r="S1783" s="255"/>
      <c r="T1783" s="256"/>
      <c r="U1783" s="15"/>
      <c r="V1783" s="15"/>
      <c r="W1783" s="15"/>
      <c r="X1783" s="15"/>
      <c r="Y1783" s="15"/>
      <c r="Z1783" s="15"/>
      <c r="AA1783" s="15"/>
      <c r="AB1783" s="15"/>
      <c r="AC1783" s="15"/>
      <c r="AD1783" s="15"/>
      <c r="AE1783" s="15"/>
      <c r="AT1783" s="257" t="s">
        <v>157</v>
      </c>
      <c r="AU1783" s="257" t="s">
        <v>85</v>
      </c>
      <c r="AV1783" s="15" t="s">
        <v>163</v>
      </c>
      <c r="AW1783" s="15" t="s">
        <v>37</v>
      </c>
      <c r="AX1783" s="15" t="s">
        <v>75</v>
      </c>
      <c r="AY1783" s="257" t="s">
        <v>146</v>
      </c>
    </row>
    <row r="1784" s="13" customFormat="1">
      <c r="A1784" s="13"/>
      <c r="B1784" s="225"/>
      <c r="C1784" s="226"/>
      <c r="D1784" s="227" t="s">
        <v>157</v>
      </c>
      <c r="E1784" s="228" t="s">
        <v>19</v>
      </c>
      <c r="F1784" s="229" t="s">
        <v>2072</v>
      </c>
      <c r="G1784" s="226"/>
      <c r="H1784" s="228" t="s">
        <v>19</v>
      </c>
      <c r="I1784" s="230"/>
      <c r="J1784" s="226"/>
      <c r="K1784" s="226"/>
      <c r="L1784" s="231"/>
      <c r="M1784" s="232"/>
      <c r="N1784" s="233"/>
      <c r="O1784" s="233"/>
      <c r="P1784" s="233"/>
      <c r="Q1784" s="233"/>
      <c r="R1784" s="233"/>
      <c r="S1784" s="233"/>
      <c r="T1784" s="234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5" t="s">
        <v>157</v>
      </c>
      <c r="AU1784" s="235" t="s">
        <v>85</v>
      </c>
      <c r="AV1784" s="13" t="s">
        <v>83</v>
      </c>
      <c r="AW1784" s="13" t="s">
        <v>37</v>
      </c>
      <c r="AX1784" s="13" t="s">
        <v>75</v>
      </c>
      <c r="AY1784" s="235" t="s">
        <v>146</v>
      </c>
    </row>
    <row r="1785" s="13" customFormat="1">
      <c r="A1785" s="13"/>
      <c r="B1785" s="225"/>
      <c r="C1785" s="226"/>
      <c r="D1785" s="227" t="s">
        <v>157</v>
      </c>
      <c r="E1785" s="228" t="s">
        <v>19</v>
      </c>
      <c r="F1785" s="229" t="s">
        <v>505</v>
      </c>
      <c r="G1785" s="226"/>
      <c r="H1785" s="228" t="s">
        <v>19</v>
      </c>
      <c r="I1785" s="230"/>
      <c r="J1785" s="226"/>
      <c r="K1785" s="226"/>
      <c r="L1785" s="231"/>
      <c r="M1785" s="232"/>
      <c r="N1785" s="233"/>
      <c r="O1785" s="233"/>
      <c r="P1785" s="233"/>
      <c r="Q1785" s="233"/>
      <c r="R1785" s="233"/>
      <c r="S1785" s="233"/>
      <c r="T1785" s="234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5" t="s">
        <v>157</v>
      </c>
      <c r="AU1785" s="235" t="s">
        <v>85</v>
      </c>
      <c r="AV1785" s="13" t="s">
        <v>83</v>
      </c>
      <c r="AW1785" s="13" t="s">
        <v>37</v>
      </c>
      <c r="AX1785" s="13" t="s">
        <v>75</v>
      </c>
      <c r="AY1785" s="235" t="s">
        <v>146</v>
      </c>
    </row>
    <row r="1786" s="14" customFormat="1">
      <c r="A1786" s="14"/>
      <c r="B1786" s="236"/>
      <c r="C1786" s="237"/>
      <c r="D1786" s="227" t="s">
        <v>157</v>
      </c>
      <c r="E1786" s="238" t="s">
        <v>19</v>
      </c>
      <c r="F1786" s="239" t="s">
        <v>506</v>
      </c>
      <c r="G1786" s="237"/>
      <c r="H1786" s="240">
        <v>38.200000000000003</v>
      </c>
      <c r="I1786" s="241"/>
      <c r="J1786" s="237"/>
      <c r="K1786" s="237"/>
      <c r="L1786" s="242"/>
      <c r="M1786" s="243"/>
      <c r="N1786" s="244"/>
      <c r="O1786" s="244"/>
      <c r="P1786" s="244"/>
      <c r="Q1786" s="244"/>
      <c r="R1786" s="244"/>
      <c r="S1786" s="244"/>
      <c r="T1786" s="245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46" t="s">
        <v>157</v>
      </c>
      <c r="AU1786" s="246" t="s">
        <v>85</v>
      </c>
      <c r="AV1786" s="14" t="s">
        <v>85</v>
      </c>
      <c r="AW1786" s="14" t="s">
        <v>37</v>
      </c>
      <c r="AX1786" s="14" t="s">
        <v>75</v>
      </c>
      <c r="AY1786" s="246" t="s">
        <v>146</v>
      </c>
    </row>
    <row r="1787" s="15" customFormat="1">
      <c r="A1787" s="15"/>
      <c r="B1787" s="247"/>
      <c r="C1787" s="248"/>
      <c r="D1787" s="227" t="s">
        <v>157</v>
      </c>
      <c r="E1787" s="249" t="s">
        <v>19</v>
      </c>
      <c r="F1787" s="250" t="s">
        <v>162</v>
      </c>
      <c r="G1787" s="248"/>
      <c r="H1787" s="251">
        <v>38.200000000000003</v>
      </c>
      <c r="I1787" s="252"/>
      <c r="J1787" s="248"/>
      <c r="K1787" s="248"/>
      <c r="L1787" s="253"/>
      <c r="M1787" s="254"/>
      <c r="N1787" s="255"/>
      <c r="O1787" s="255"/>
      <c r="P1787" s="255"/>
      <c r="Q1787" s="255"/>
      <c r="R1787" s="255"/>
      <c r="S1787" s="255"/>
      <c r="T1787" s="256"/>
      <c r="U1787" s="15"/>
      <c r="V1787" s="15"/>
      <c r="W1787" s="15"/>
      <c r="X1787" s="15"/>
      <c r="Y1787" s="15"/>
      <c r="Z1787" s="15"/>
      <c r="AA1787" s="15"/>
      <c r="AB1787" s="15"/>
      <c r="AC1787" s="15"/>
      <c r="AD1787" s="15"/>
      <c r="AE1787" s="15"/>
      <c r="AT1787" s="257" t="s">
        <v>157</v>
      </c>
      <c r="AU1787" s="257" t="s">
        <v>85</v>
      </c>
      <c r="AV1787" s="15" t="s">
        <v>163</v>
      </c>
      <c r="AW1787" s="15" t="s">
        <v>37</v>
      </c>
      <c r="AX1787" s="15" t="s">
        <v>75</v>
      </c>
      <c r="AY1787" s="257" t="s">
        <v>146</v>
      </c>
    </row>
    <row r="1788" s="16" customFormat="1">
      <c r="A1788" s="16"/>
      <c r="B1788" s="258"/>
      <c r="C1788" s="259"/>
      <c r="D1788" s="227" t="s">
        <v>157</v>
      </c>
      <c r="E1788" s="260" t="s">
        <v>19</v>
      </c>
      <c r="F1788" s="261" t="s">
        <v>167</v>
      </c>
      <c r="G1788" s="259"/>
      <c r="H1788" s="262">
        <v>50.400000000000006</v>
      </c>
      <c r="I1788" s="263"/>
      <c r="J1788" s="259"/>
      <c r="K1788" s="259"/>
      <c r="L1788" s="264"/>
      <c r="M1788" s="265"/>
      <c r="N1788" s="266"/>
      <c r="O1788" s="266"/>
      <c r="P1788" s="266"/>
      <c r="Q1788" s="266"/>
      <c r="R1788" s="266"/>
      <c r="S1788" s="266"/>
      <c r="T1788" s="267"/>
      <c r="U1788" s="16"/>
      <c r="V1788" s="16"/>
      <c r="W1788" s="16"/>
      <c r="X1788" s="16"/>
      <c r="Y1788" s="16"/>
      <c r="Z1788" s="16"/>
      <c r="AA1788" s="16"/>
      <c r="AB1788" s="16"/>
      <c r="AC1788" s="16"/>
      <c r="AD1788" s="16"/>
      <c r="AE1788" s="16"/>
      <c r="AT1788" s="268" t="s">
        <v>157</v>
      </c>
      <c r="AU1788" s="268" t="s">
        <v>85</v>
      </c>
      <c r="AV1788" s="16" t="s">
        <v>153</v>
      </c>
      <c r="AW1788" s="16" t="s">
        <v>37</v>
      </c>
      <c r="AX1788" s="16" t="s">
        <v>83</v>
      </c>
      <c r="AY1788" s="268" t="s">
        <v>146</v>
      </c>
    </row>
    <row r="1789" s="2" customFormat="1" ht="16.5" customHeight="1">
      <c r="A1789" s="41"/>
      <c r="B1789" s="42"/>
      <c r="C1789" s="207" t="s">
        <v>2088</v>
      </c>
      <c r="D1789" s="207" t="s">
        <v>148</v>
      </c>
      <c r="E1789" s="208" t="s">
        <v>2089</v>
      </c>
      <c r="F1789" s="209" t="s">
        <v>2090</v>
      </c>
      <c r="G1789" s="210" t="s">
        <v>232</v>
      </c>
      <c r="H1789" s="211">
        <v>38.200000000000003</v>
      </c>
      <c r="I1789" s="212"/>
      <c r="J1789" s="213">
        <f>ROUND(I1789*H1789,2)</f>
        <v>0</v>
      </c>
      <c r="K1789" s="209" t="s">
        <v>152</v>
      </c>
      <c r="L1789" s="47"/>
      <c r="M1789" s="214" t="s">
        <v>19</v>
      </c>
      <c r="N1789" s="215" t="s">
        <v>46</v>
      </c>
      <c r="O1789" s="87"/>
      <c r="P1789" s="216">
        <f>O1789*H1789</f>
        <v>0</v>
      </c>
      <c r="Q1789" s="216">
        <v>0.00050000000000000001</v>
      </c>
      <c r="R1789" s="216">
        <f>Q1789*H1789</f>
        <v>0.019100000000000002</v>
      </c>
      <c r="S1789" s="216">
        <v>0</v>
      </c>
      <c r="T1789" s="217">
        <f>S1789*H1789</f>
        <v>0</v>
      </c>
      <c r="U1789" s="41"/>
      <c r="V1789" s="41"/>
      <c r="W1789" s="41"/>
      <c r="X1789" s="41"/>
      <c r="Y1789" s="41"/>
      <c r="Z1789" s="41"/>
      <c r="AA1789" s="41"/>
      <c r="AB1789" s="41"/>
      <c r="AC1789" s="41"/>
      <c r="AD1789" s="41"/>
      <c r="AE1789" s="41"/>
      <c r="AR1789" s="218" t="s">
        <v>266</v>
      </c>
      <c r="AT1789" s="218" t="s">
        <v>148</v>
      </c>
      <c r="AU1789" s="218" t="s">
        <v>85</v>
      </c>
      <c r="AY1789" s="20" t="s">
        <v>146</v>
      </c>
      <c r="BE1789" s="219">
        <f>IF(N1789="základní",J1789,0)</f>
        <v>0</v>
      </c>
      <c r="BF1789" s="219">
        <f>IF(N1789="snížená",J1789,0)</f>
        <v>0</v>
      </c>
      <c r="BG1789" s="219">
        <f>IF(N1789="zákl. přenesená",J1789,0)</f>
        <v>0</v>
      </c>
      <c r="BH1789" s="219">
        <f>IF(N1789="sníž. přenesená",J1789,0)</f>
        <v>0</v>
      </c>
      <c r="BI1789" s="219">
        <f>IF(N1789="nulová",J1789,0)</f>
        <v>0</v>
      </c>
      <c r="BJ1789" s="20" t="s">
        <v>83</v>
      </c>
      <c r="BK1789" s="219">
        <f>ROUND(I1789*H1789,2)</f>
        <v>0</v>
      </c>
      <c r="BL1789" s="20" t="s">
        <v>266</v>
      </c>
      <c r="BM1789" s="218" t="s">
        <v>2091</v>
      </c>
    </row>
    <row r="1790" s="2" customFormat="1">
      <c r="A1790" s="41"/>
      <c r="B1790" s="42"/>
      <c r="C1790" s="43"/>
      <c r="D1790" s="220" t="s">
        <v>155</v>
      </c>
      <c r="E1790" s="43"/>
      <c r="F1790" s="221" t="s">
        <v>2092</v>
      </c>
      <c r="G1790" s="43"/>
      <c r="H1790" s="43"/>
      <c r="I1790" s="222"/>
      <c r="J1790" s="43"/>
      <c r="K1790" s="43"/>
      <c r="L1790" s="47"/>
      <c r="M1790" s="223"/>
      <c r="N1790" s="224"/>
      <c r="O1790" s="87"/>
      <c r="P1790" s="87"/>
      <c r="Q1790" s="87"/>
      <c r="R1790" s="87"/>
      <c r="S1790" s="87"/>
      <c r="T1790" s="88"/>
      <c r="U1790" s="41"/>
      <c r="V1790" s="41"/>
      <c r="W1790" s="41"/>
      <c r="X1790" s="41"/>
      <c r="Y1790" s="41"/>
      <c r="Z1790" s="41"/>
      <c r="AA1790" s="41"/>
      <c r="AB1790" s="41"/>
      <c r="AC1790" s="41"/>
      <c r="AD1790" s="41"/>
      <c r="AE1790" s="41"/>
      <c r="AT1790" s="20" t="s">
        <v>155</v>
      </c>
      <c r="AU1790" s="20" t="s">
        <v>85</v>
      </c>
    </row>
    <row r="1791" s="13" customFormat="1">
      <c r="A1791" s="13"/>
      <c r="B1791" s="225"/>
      <c r="C1791" s="226"/>
      <c r="D1791" s="227" t="s">
        <v>157</v>
      </c>
      <c r="E1791" s="228" t="s">
        <v>19</v>
      </c>
      <c r="F1791" s="229" t="s">
        <v>2072</v>
      </c>
      <c r="G1791" s="226"/>
      <c r="H1791" s="228" t="s">
        <v>19</v>
      </c>
      <c r="I1791" s="230"/>
      <c r="J1791" s="226"/>
      <c r="K1791" s="226"/>
      <c r="L1791" s="231"/>
      <c r="M1791" s="232"/>
      <c r="N1791" s="233"/>
      <c r="O1791" s="233"/>
      <c r="P1791" s="233"/>
      <c r="Q1791" s="233"/>
      <c r="R1791" s="233"/>
      <c r="S1791" s="233"/>
      <c r="T1791" s="234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5" t="s">
        <v>157</v>
      </c>
      <c r="AU1791" s="235" t="s">
        <v>85</v>
      </c>
      <c r="AV1791" s="13" t="s">
        <v>83</v>
      </c>
      <c r="AW1791" s="13" t="s">
        <v>37</v>
      </c>
      <c r="AX1791" s="13" t="s">
        <v>75</v>
      </c>
      <c r="AY1791" s="235" t="s">
        <v>146</v>
      </c>
    </row>
    <row r="1792" s="13" customFormat="1">
      <c r="A1792" s="13"/>
      <c r="B1792" s="225"/>
      <c r="C1792" s="226"/>
      <c r="D1792" s="227" t="s">
        <v>157</v>
      </c>
      <c r="E1792" s="228" t="s">
        <v>19</v>
      </c>
      <c r="F1792" s="229" t="s">
        <v>505</v>
      </c>
      <c r="G1792" s="226"/>
      <c r="H1792" s="228" t="s">
        <v>19</v>
      </c>
      <c r="I1792" s="230"/>
      <c r="J1792" s="226"/>
      <c r="K1792" s="226"/>
      <c r="L1792" s="231"/>
      <c r="M1792" s="232"/>
      <c r="N1792" s="233"/>
      <c r="O1792" s="233"/>
      <c r="P1792" s="233"/>
      <c r="Q1792" s="233"/>
      <c r="R1792" s="233"/>
      <c r="S1792" s="233"/>
      <c r="T1792" s="234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5" t="s">
        <v>157</v>
      </c>
      <c r="AU1792" s="235" t="s">
        <v>85</v>
      </c>
      <c r="AV1792" s="13" t="s">
        <v>83</v>
      </c>
      <c r="AW1792" s="13" t="s">
        <v>37</v>
      </c>
      <c r="AX1792" s="13" t="s">
        <v>75</v>
      </c>
      <c r="AY1792" s="235" t="s">
        <v>146</v>
      </c>
    </row>
    <row r="1793" s="14" customFormat="1">
      <c r="A1793" s="14"/>
      <c r="B1793" s="236"/>
      <c r="C1793" s="237"/>
      <c r="D1793" s="227" t="s">
        <v>157</v>
      </c>
      <c r="E1793" s="238" t="s">
        <v>19</v>
      </c>
      <c r="F1793" s="239" t="s">
        <v>506</v>
      </c>
      <c r="G1793" s="237"/>
      <c r="H1793" s="240">
        <v>38.200000000000003</v>
      </c>
      <c r="I1793" s="241"/>
      <c r="J1793" s="237"/>
      <c r="K1793" s="237"/>
      <c r="L1793" s="242"/>
      <c r="M1793" s="243"/>
      <c r="N1793" s="244"/>
      <c r="O1793" s="244"/>
      <c r="P1793" s="244"/>
      <c r="Q1793" s="244"/>
      <c r="R1793" s="244"/>
      <c r="S1793" s="244"/>
      <c r="T1793" s="245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46" t="s">
        <v>157</v>
      </c>
      <c r="AU1793" s="246" t="s">
        <v>85</v>
      </c>
      <c r="AV1793" s="14" t="s">
        <v>85</v>
      </c>
      <c r="AW1793" s="14" t="s">
        <v>37</v>
      </c>
      <c r="AX1793" s="14" t="s">
        <v>75</v>
      </c>
      <c r="AY1793" s="246" t="s">
        <v>146</v>
      </c>
    </row>
    <row r="1794" s="16" customFormat="1">
      <c r="A1794" s="16"/>
      <c r="B1794" s="258"/>
      <c r="C1794" s="259"/>
      <c r="D1794" s="227" t="s">
        <v>157</v>
      </c>
      <c r="E1794" s="260" t="s">
        <v>19</v>
      </c>
      <c r="F1794" s="261" t="s">
        <v>167</v>
      </c>
      <c r="G1794" s="259"/>
      <c r="H1794" s="262">
        <v>38.200000000000003</v>
      </c>
      <c r="I1794" s="263"/>
      <c r="J1794" s="259"/>
      <c r="K1794" s="259"/>
      <c r="L1794" s="264"/>
      <c r="M1794" s="265"/>
      <c r="N1794" s="266"/>
      <c r="O1794" s="266"/>
      <c r="P1794" s="266"/>
      <c r="Q1794" s="266"/>
      <c r="R1794" s="266"/>
      <c r="S1794" s="266"/>
      <c r="T1794" s="267"/>
      <c r="U1794" s="16"/>
      <c r="V1794" s="16"/>
      <c r="W1794" s="16"/>
      <c r="X1794" s="16"/>
      <c r="Y1794" s="16"/>
      <c r="Z1794" s="16"/>
      <c r="AA1794" s="16"/>
      <c r="AB1794" s="16"/>
      <c r="AC1794" s="16"/>
      <c r="AD1794" s="16"/>
      <c r="AE1794" s="16"/>
      <c r="AT1794" s="268" t="s">
        <v>157</v>
      </c>
      <c r="AU1794" s="268" t="s">
        <v>85</v>
      </c>
      <c r="AV1794" s="16" t="s">
        <v>153</v>
      </c>
      <c r="AW1794" s="16" t="s">
        <v>37</v>
      </c>
      <c r="AX1794" s="16" t="s">
        <v>83</v>
      </c>
      <c r="AY1794" s="268" t="s">
        <v>146</v>
      </c>
    </row>
    <row r="1795" s="2" customFormat="1" ht="24.15" customHeight="1">
      <c r="A1795" s="41"/>
      <c r="B1795" s="42"/>
      <c r="C1795" s="269" t="s">
        <v>2093</v>
      </c>
      <c r="D1795" s="269" t="s">
        <v>224</v>
      </c>
      <c r="E1795" s="270" t="s">
        <v>2094</v>
      </c>
      <c r="F1795" s="271" t="s">
        <v>2095</v>
      </c>
      <c r="G1795" s="272" t="s">
        <v>232</v>
      </c>
      <c r="H1795" s="273">
        <v>42.020000000000003</v>
      </c>
      <c r="I1795" s="274"/>
      <c r="J1795" s="275">
        <f>ROUND(I1795*H1795,2)</f>
        <v>0</v>
      </c>
      <c r="K1795" s="271" t="s">
        <v>152</v>
      </c>
      <c r="L1795" s="276"/>
      <c r="M1795" s="277" t="s">
        <v>19</v>
      </c>
      <c r="N1795" s="278" t="s">
        <v>46</v>
      </c>
      <c r="O1795" s="87"/>
      <c r="P1795" s="216">
        <f>O1795*H1795</f>
        <v>0</v>
      </c>
      <c r="Q1795" s="216">
        <v>0.0023500000000000001</v>
      </c>
      <c r="R1795" s="216">
        <f>Q1795*H1795</f>
        <v>0.098747000000000015</v>
      </c>
      <c r="S1795" s="216">
        <v>0</v>
      </c>
      <c r="T1795" s="217">
        <f>S1795*H1795</f>
        <v>0</v>
      </c>
      <c r="U1795" s="41"/>
      <c r="V1795" s="41"/>
      <c r="W1795" s="41"/>
      <c r="X1795" s="41"/>
      <c r="Y1795" s="41"/>
      <c r="Z1795" s="41"/>
      <c r="AA1795" s="41"/>
      <c r="AB1795" s="41"/>
      <c r="AC1795" s="41"/>
      <c r="AD1795" s="41"/>
      <c r="AE1795" s="41"/>
      <c r="AR1795" s="218" t="s">
        <v>396</v>
      </c>
      <c r="AT1795" s="218" t="s">
        <v>224</v>
      </c>
      <c r="AU1795" s="218" t="s">
        <v>85</v>
      </c>
      <c r="AY1795" s="20" t="s">
        <v>146</v>
      </c>
      <c r="BE1795" s="219">
        <f>IF(N1795="základní",J1795,0)</f>
        <v>0</v>
      </c>
      <c r="BF1795" s="219">
        <f>IF(N1795="snížená",J1795,0)</f>
        <v>0</v>
      </c>
      <c r="BG1795" s="219">
        <f>IF(N1795="zákl. přenesená",J1795,0)</f>
        <v>0</v>
      </c>
      <c r="BH1795" s="219">
        <f>IF(N1795="sníž. přenesená",J1795,0)</f>
        <v>0</v>
      </c>
      <c r="BI1795" s="219">
        <f>IF(N1795="nulová",J1795,0)</f>
        <v>0</v>
      </c>
      <c r="BJ1795" s="20" t="s">
        <v>83</v>
      </c>
      <c r="BK1795" s="219">
        <f>ROUND(I1795*H1795,2)</f>
        <v>0</v>
      </c>
      <c r="BL1795" s="20" t="s">
        <v>266</v>
      </c>
      <c r="BM1795" s="218" t="s">
        <v>2096</v>
      </c>
    </row>
    <row r="1796" s="14" customFormat="1">
      <c r="A1796" s="14"/>
      <c r="B1796" s="236"/>
      <c r="C1796" s="237"/>
      <c r="D1796" s="227" t="s">
        <v>157</v>
      </c>
      <c r="E1796" s="238" t="s">
        <v>19</v>
      </c>
      <c r="F1796" s="239" t="s">
        <v>2097</v>
      </c>
      <c r="G1796" s="237"/>
      <c r="H1796" s="240">
        <v>42.020000000000003</v>
      </c>
      <c r="I1796" s="241"/>
      <c r="J1796" s="237"/>
      <c r="K1796" s="237"/>
      <c r="L1796" s="242"/>
      <c r="M1796" s="243"/>
      <c r="N1796" s="244"/>
      <c r="O1796" s="244"/>
      <c r="P1796" s="244"/>
      <c r="Q1796" s="244"/>
      <c r="R1796" s="244"/>
      <c r="S1796" s="244"/>
      <c r="T1796" s="245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46" t="s">
        <v>157</v>
      </c>
      <c r="AU1796" s="246" t="s">
        <v>85</v>
      </c>
      <c r="AV1796" s="14" t="s">
        <v>85</v>
      </c>
      <c r="AW1796" s="14" t="s">
        <v>37</v>
      </c>
      <c r="AX1796" s="14" t="s">
        <v>83</v>
      </c>
      <c r="AY1796" s="246" t="s">
        <v>146</v>
      </c>
    </row>
    <row r="1797" s="2" customFormat="1" ht="16.5" customHeight="1">
      <c r="A1797" s="41"/>
      <c r="B1797" s="42"/>
      <c r="C1797" s="207" t="s">
        <v>2098</v>
      </c>
      <c r="D1797" s="207" t="s">
        <v>148</v>
      </c>
      <c r="E1797" s="208" t="s">
        <v>2099</v>
      </c>
      <c r="F1797" s="209" t="s">
        <v>2100</v>
      </c>
      <c r="G1797" s="210" t="s">
        <v>232</v>
      </c>
      <c r="H1797" s="211">
        <v>12.199999999999999</v>
      </c>
      <c r="I1797" s="212"/>
      <c r="J1797" s="213">
        <f>ROUND(I1797*H1797,2)</f>
        <v>0</v>
      </c>
      <c r="K1797" s="209" t="s">
        <v>152</v>
      </c>
      <c r="L1797" s="47"/>
      <c r="M1797" s="214" t="s">
        <v>19</v>
      </c>
      <c r="N1797" s="215" t="s">
        <v>46</v>
      </c>
      <c r="O1797" s="87"/>
      <c r="P1797" s="216">
        <f>O1797*H1797</f>
        <v>0</v>
      </c>
      <c r="Q1797" s="216">
        <v>0.00069999999999999999</v>
      </c>
      <c r="R1797" s="216">
        <f>Q1797*H1797</f>
        <v>0.008539999999999999</v>
      </c>
      <c r="S1797" s="216">
        <v>0</v>
      </c>
      <c r="T1797" s="217">
        <f>S1797*H1797</f>
        <v>0</v>
      </c>
      <c r="U1797" s="41"/>
      <c r="V1797" s="41"/>
      <c r="W1797" s="41"/>
      <c r="X1797" s="41"/>
      <c r="Y1797" s="41"/>
      <c r="Z1797" s="41"/>
      <c r="AA1797" s="41"/>
      <c r="AB1797" s="41"/>
      <c r="AC1797" s="41"/>
      <c r="AD1797" s="41"/>
      <c r="AE1797" s="41"/>
      <c r="AR1797" s="218" t="s">
        <v>266</v>
      </c>
      <c r="AT1797" s="218" t="s">
        <v>148</v>
      </c>
      <c r="AU1797" s="218" t="s">
        <v>85</v>
      </c>
      <c r="AY1797" s="20" t="s">
        <v>146</v>
      </c>
      <c r="BE1797" s="219">
        <f>IF(N1797="základní",J1797,0)</f>
        <v>0</v>
      </c>
      <c r="BF1797" s="219">
        <f>IF(N1797="snížená",J1797,0)</f>
        <v>0</v>
      </c>
      <c r="BG1797" s="219">
        <f>IF(N1797="zákl. přenesená",J1797,0)</f>
        <v>0</v>
      </c>
      <c r="BH1797" s="219">
        <f>IF(N1797="sníž. přenesená",J1797,0)</f>
        <v>0</v>
      </c>
      <c r="BI1797" s="219">
        <f>IF(N1797="nulová",J1797,0)</f>
        <v>0</v>
      </c>
      <c r="BJ1797" s="20" t="s">
        <v>83</v>
      </c>
      <c r="BK1797" s="219">
        <f>ROUND(I1797*H1797,2)</f>
        <v>0</v>
      </c>
      <c r="BL1797" s="20" t="s">
        <v>266</v>
      </c>
      <c r="BM1797" s="218" t="s">
        <v>2101</v>
      </c>
    </row>
    <row r="1798" s="2" customFormat="1">
      <c r="A1798" s="41"/>
      <c r="B1798" s="42"/>
      <c r="C1798" s="43"/>
      <c r="D1798" s="220" t="s">
        <v>155</v>
      </c>
      <c r="E1798" s="43"/>
      <c r="F1798" s="221" t="s">
        <v>2102</v>
      </c>
      <c r="G1798" s="43"/>
      <c r="H1798" s="43"/>
      <c r="I1798" s="222"/>
      <c r="J1798" s="43"/>
      <c r="K1798" s="43"/>
      <c r="L1798" s="47"/>
      <c r="M1798" s="223"/>
      <c r="N1798" s="224"/>
      <c r="O1798" s="87"/>
      <c r="P1798" s="87"/>
      <c r="Q1798" s="87"/>
      <c r="R1798" s="87"/>
      <c r="S1798" s="87"/>
      <c r="T1798" s="88"/>
      <c r="U1798" s="41"/>
      <c r="V1798" s="41"/>
      <c r="W1798" s="41"/>
      <c r="X1798" s="41"/>
      <c r="Y1798" s="41"/>
      <c r="Z1798" s="41"/>
      <c r="AA1798" s="41"/>
      <c r="AB1798" s="41"/>
      <c r="AC1798" s="41"/>
      <c r="AD1798" s="41"/>
      <c r="AE1798" s="41"/>
      <c r="AT1798" s="20" t="s">
        <v>155</v>
      </c>
      <c r="AU1798" s="20" t="s">
        <v>85</v>
      </c>
    </row>
    <row r="1799" s="13" customFormat="1">
      <c r="A1799" s="13"/>
      <c r="B1799" s="225"/>
      <c r="C1799" s="226"/>
      <c r="D1799" s="227" t="s">
        <v>157</v>
      </c>
      <c r="E1799" s="228" t="s">
        <v>19</v>
      </c>
      <c r="F1799" s="229" t="s">
        <v>2070</v>
      </c>
      <c r="G1799" s="226"/>
      <c r="H1799" s="228" t="s">
        <v>19</v>
      </c>
      <c r="I1799" s="230"/>
      <c r="J1799" s="226"/>
      <c r="K1799" s="226"/>
      <c r="L1799" s="231"/>
      <c r="M1799" s="232"/>
      <c r="N1799" s="233"/>
      <c r="O1799" s="233"/>
      <c r="P1799" s="233"/>
      <c r="Q1799" s="233"/>
      <c r="R1799" s="233"/>
      <c r="S1799" s="233"/>
      <c r="T1799" s="234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5" t="s">
        <v>157</v>
      </c>
      <c r="AU1799" s="235" t="s">
        <v>85</v>
      </c>
      <c r="AV1799" s="13" t="s">
        <v>83</v>
      </c>
      <c r="AW1799" s="13" t="s">
        <v>37</v>
      </c>
      <c r="AX1799" s="13" t="s">
        <v>75</v>
      </c>
      <c r="AY1799" s="235" t="s">
        <v>146</v>
      </c>
    </row>
    <row r="1800" s="13" customFormat="1">
      <c r="A1800" s="13"/>
      <c r="B1800" s="225"/>
      <c r="C1800" s="226"/>
      <c r="D1800" s="227" t="s">
        <v>157</v>
      </c>
      <c r="E1800" s="228" t="s">
        <v>19</v>
      </c>
      <c r="F1800" s="229" t="s">
        <v>502</v>
      </c>
      <c r="G1800" s="226"/>
      <c r="H1800" s="228" t="s">
        <v>19</v>
      </c>
      <c r="I1800" s="230"/>
      <c r="J1800" s="226"/>
      <c r="K1800" s="226"/>
      <c r="L1800" s="231"/>
      <c r="M1800" s="232"/>
      <c r="N1800" s="233"/>
      <c r="O1800" s="233"/>
      <c r="P1800" s="233"/>
      <c r="Q1800" s="233"/>
      <c r="R1800" s="233"/>
      <c r="S1800" s="233"/>
      <c r="T1800" s="234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5" t="s">
        <v>157</v>
      </c>
      <c r="AU1800" s="235" t="s">
        <v>85</v>
      </c>
      <c r="AV1800" s="13" t="s">
        <v>83</v>
      </c>
      <c r="AW1800" s="13" t="s">
        <v>37</v>
      </c>
      <c r="AX1800" s="13" t="s">
        <v>75</v>
      </c>
      <c r="AY1800" s="235" t="s">
        <v>146</v>
      </c>
    </row>
    <row r="1801" s="14" customFormat="1">
      <c r="A1801" s="14"/>
      <c r="B1801" s="236"/>
      <c r="C1801" s="237"/>
      <c r="D1801" s="227" t="s">
        <v>157</v>
      </c>
      <c r="E1801" s="238" t="s">
        <v>19</v>
      </c>
      <c r="F1801" s="239" t="s">
        <v>2071</v>
      </c>
      <c r="G1801" s="237"/>
      <c r="H1801" s="240">
        <v>12.199999999999999</v>
      </c>
      <c r="I1801" s="241"/>
      <c r="J1801" s="237"/>
      <c r="K1801" s="237"/>
      <c r="L1801" s="242"/>
      <c r="M1801" s="243"/>
      <c r="N1801" s="244"/>
      <c r="O1801" s="244"/>
      <c r="P1801" s="244"/>
      <c r="Q1801" s="244"/>
      <c r="R1801" s="244"/>
      <c r="S1801" s="244"/>
      <c r="T1801" s="245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46" t="s">
        <v>157</v>
      </c>
      <c r="AU1801" s="246" t="s">
        <v>85</v>
      </c>
      <c r="AV1801" s="14" t="s">
        <v>85</v>
      </c>
      <c r="AW1801" s="14" t="s">
        <v>37</v>
      </c>
      <c r="AX1801" s="14" t="s">
        <v>75</v>
      </c>
      <c r="AY1801" s="246" t="s">
        <v>146</v>
      </c>
    </row>
    <row r="1802" s="16" customFormat="1">
      <c r="A1802" s="16"/>
      <c r="B1802" s="258"/>
      <c r="C1802" s="259"/>
      <c r="D1802" s="227" t="s">
        <v>157</v>
      </c>
      <c r="E1802" s="260" t="s">
        <v>19</v>
      </c>
      <c r="F1802" s="261" t="s">
        <v>167</v>
      </c>
      <c r="G1802" s="259"/>
      <c r="H1802" s="262">
        <v>12.199999999999999</v>
      </c>
      <c r="I1802" s="263"/>
      <c r="J1802" s="259"/>
      <c r="K1802" s="259"/>
      <c r="L1802" s="264"/>
      <c r="M1802" s="265"/>
      <c r="N1802" s="266"/>
      <c r="O1802" s="266"/>
      <c r="P1802" s="266"/>
      <c r="Q1802" s="266"/>
      <c r="R1802" s="266"/>
      <c r="S1802" s="266"/>
      <c r="T1802" s="267"/>
      <c r="U1802" s="16"/>
      <c r="V1802" s="16"/>
      <c r="W1802" s="16"/>
      <c r="X1802" s="16"/>
      <c r="Y1802" s="16"/>
      <c r="Z1802" s="16"/>
      <c r="AA1802" s="16"/>
      <c r="AB1802" s="16"/>
      <c r="AC1802" s="16"/>
      <c r="AD1802" s="16"/>
      <c r="AE1802" s="16"/>
      <c r="AT1802" s="268" t="s">
        <v>157</v>
      </c>
      <c r="AU1802" s="268" t="s">
        <v>85</v>
      </c>
      <c r="AV1802" s="16" t="s">
        <v>153</v>
      </c>
      <c r="AW1802" s="16" t="s">
        <v>37</v>
      </c>
      <c r="AX1802" s="16" t="s">
        <v>83</v>
      </c>
      <c r="AY1802" s="268" t="s">
        <v>146</v>
      </c>
    </row>
    <row r="1803" s="2" customFormat="1" ht="24.15" customHeight="1">
      <c r="A1803" s="41"/>
      <c r="B1803" s="42"/>
      <c r="C1803" s="269" t="s">
        <v>2103</v>
      </c>
      <c r="D1803" s="269" t="s">
        <v>224</v>
      </c>
      <c r="E1803" s="270" t="s">
        <v>2104</v>
      </c>
      <c r="F1803" s="271" t="s">
        <v>2105</v>
      </c>
      <c r="G1803" s="272" t="s">
        <v>232</v>
      </c>
      <c r="H1803" s="273">
        <v>13.42</v>
      </c>
      <c r="I1803" s="274"/>
      <c r="J1803" s="275">
        <f>ROUND(I1803*H1803,2)</f>
        <v>0</v>
      </c>
      <c r="K1803" s="271" t="s">
        <v>152</v>
      </c>
      <c r="L1803" s="276"/>
      <c r="M1803" s="277" t="s">
        <v>19</v>
      </c>
      <c r="N1803" s="278" t="s">
        <v>46</v>
      </c>
      <c r="O1803" s="87"/>
      <c r="P1803" s="216">
        <f>O1803*H1803</f>
        <v>0</v>
      </c>
      <c r="Q1803" s="216">
        <v>0.0032000000000000002</v>
      </c>
      <c r="R1803" s="216">
        <f>Q1803*H1803</f>
        <v>0.042944000000000003</v>
      </c>
      <c r="S1803" s="216">
        <v>0</v>
      </c>
      <c r="T1803" s="217">
        <f>S1803*H1803</f>
        <v>0</v>
      </c>
      <c r="U1803" s="41"/>
      <c r="V1803" s="41"/>
      <c r="W1803" s="41"/>
      <c r="X1803" s="41"/>
      <c r="Y1803" s="41"/>
      <c r="Z1803" s="41"/>
      <c r="AA1803" s="41"/>
      <c r="AB1803" s="41"/>
      <c r="AC1803" s="41"/>
      <c r="AD1803" s="41"/>
      <c r="AE1803" s="41"/>
      <c r="AR1803" s="218" t="s">
        <v>396</v>
      </c>
      <c r="AT1803" s="218" t="s">
        <v>224</v>
      </c>
      <c r="AU1803" s="218" t="s">
        <v>85</v>
      </c>
      <c r="AY1803" s="20" t="s">
        <v>146</v>
      </c>
      <c r="BE1803" s="219">
        <f>IF(N1803="základní",J1803,0)</f>
        <v>0</v>
      </c>
      <c r="BF1803" s="219">
        <f>IF(N1803="snížená",J1803,0)</f>
        <v>0</v>
      </c>
      <c r="BG1803" s="219">
        <f>IF(N1803="zákl. přenesená",J1803,0)</f>
        <v>0</v>
      </c>
      <c r="BH1803" s="219">
        <f>IF(N1803="sníž. přenesená",J1803,0)</f>
        <v>0</v>
      </c>
      <c r="BI1803" s="219">
        <f>IF(N1803="nulová",J1803,0)</f>
        <v>0</v>
      </c>
      <c r="BJ1803" s="20" t="s">
        <v>83</v>
      </c>
      <c r="BK1803" s="219">
        <f>ROUND(I1803*H1803,2)</f>
        <v>0</v>
      </c>
      <c r="BL1803" s="20" t="s">
        <v>266</v>
      </c>
      <c r="BM1803" s="218" t="s">
        <v>2106</v>
      </c>
    </row>
    <row r="1804" s="14" customFormat="1">
      <c r="A1804" s="14"/>
      <c r="B1804" s="236"/>
      <c r="C1804" s="237"/>
      <c r="D1804" s="227" t="s">
        <v>157</v>
      </c>
      <c r="E1804" s="238" t="s">
        <v>19</v>
      </c>
      <c r="F1804" s="239" t="s">
        <v>2107</v>
      </c>
      <c r="G1804" s="237"/>
      <c r="H1804" s="240">
        <v>13.42</v>
      </c>
      <c r="I1804" s="241"/>
      <c r="J1804" s="237"/>
      <c r="K1804" s="237"/>
      <c r="L1804" s="242"/>
      <c r="M1804" s="243"/>
      <c r="N1804" s="244"/>
      <c r="O1804" s="244"/>
      <c r="P1804" s="244"/>
      <c r="Q1804" s="244"/>
      <c r="R1804" s="244"/>
      <c r="S1804" s="244"/>
      <c r="T1804" s="245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46" t="s">
        <v>157</v>
      </c>
      <c r="AU1804" s="246" t="s">
        <v>85</v>
      </c>
      <c r="AV1804" s="14" t="s">
        <v>85</v>
      </c>
      <c r="AW1804" s="14" t="s">
        <v>37</v>
      </c>
      <c r="AX1804" s="14" t="s">
        <v>83</v>
      </c>
      <c r="AY1804" s="246" t="s">
        <v>146</v>
      </c>
    </row>
    <row r="1805" s="2" customFormat="1" ht="16.5" customHeight="1">
      <c r="A1805" s="41"/>
      <c r="B1805" s="42"/>
      <c r="C1805" s="207" t="s">
        <v>2108</v>
      </c>
      <c r="D1805" s="207" t="s">
        <v>148</v>
      </c>
      <c r="E1805" s="208" t="s">
        <v>2109</v>
      </c>
      <c r="F1805" s="209" t="s">
        <v>2110</v>
      </c>
      <c r="G1805" s="210" t="s">
        <v>318</v>
      </c>
      <c r="H1805" s="211">
        <v>14.6</v>
      </c>
      <c r="I1805" s="212"/>
      <c r="J1805" s="213">
        <f>ROUND(I1805*H1805,2)</f>
        <v>0</v>
      </c>
      <c r="K1805" s="209" t="s">
        <v>152</v>
      </c>
      <c r="L1805" s="47"/>
      <c r="M1805" s="214" t="s">
        <v>19</v>
      </c>
      <c r="N1805" s="215" t="s">
        <v>46</v>
      </c>
      <c r="O1805" s="87"/>
      <c r="P1805" s="216">
        <f>O1805*H1805</f>
        <v>0</v>
      </c>
      <c r="Q1805" s="216">
        <v>5.0000000000000002E-05</v>
      </c>
      <c r="R1805" s="216">
        <f>Q1805*H1805</f>
        <v>0.00072999999999999996</v>
      </c>
      <c r="S1805" s="216">
        <v>0</v>
      </c>
      <c r="T1805" s="217">
        <f>S1805*H1805</f>
        <v>0</v>
      </c>
      <c r="U1805" s="41"/>
      <c r="V1805" s="41"/>
      <c r="W1805" s="41"/>
      <c r="X1805" s="41"/>
      <c r="Y1805" s="41"/>
      <c r="Z1805" s="41"/>
      <c r="AA1805" s="41"/>
      <c r="AB1805" s="41"/>
      <c r="AC1805" s="41"/>
      <c r="AD1805" s="41"/>
      <c r="AE1805" s="41"/>
      <c r="AR1805" s="218" t="s">
        <v>266</v>
      </c>
      <c r="AT1805" s="218" t="s">
        <v>148</v>
      </c>
      <c r="AU1805" s="218" t="s">
        <v>85</v>
      </c>
      <c r="AY1805" s="20" t="s">
        <v>146</v>
      </c>
      <c r="BE1805" s="219">
        <f>IF(N1805="základní",J1805,0)</f>
        <v>0</v>
      </c>
      <c r="BF1805" s="219">
        <f>IF(N1805="snížená",J1805,0)</f>
        <v>0</v>
      </c>
      <c r="BG1805" s="219">
        <f>IF(N1805="zákl. přenesená",J1805,0)</f>
        <v>0</v>
      </c>
      <c r="BH1805" s="219">
        <f>IF(N1805="sníž. přenesená",J1805,0)</f>
        <v>0</v>
      </c>
      <c r="BI1805" s="219">
        <f>IF(N1805="nulová",J1805,0)</f>
        <v>0</v>
      </c>
      <c r="BJ1805" s="20" t="s">
        <v>83</v>
      </c>
      <c r="BK1805" s="219">
        <f>ROUND(I1805*H1805,2)</f>
        <v>0</v>
      </c>
      <c r="BL1805" s="20" t="s">
        <v>266</v>
      </c>
      <c r="BM1805" s="218" t="s">
        <v>2111</v>
      </c>
    </row>
    <row r="1806" s="2" customFormat="1">
      <c r="A1806" s="41"/>
      <c r="B1806" s="42"/>
      <c r="C1806" s="43"/>
      <c r="D1806" s="220" t="s">
        <v>155</v>
      </c>
      <c r="E1806" s="43"/>
      <c r="F1806" s="221" t="s">
        <v>2112</v>
      </c>
      <c r="G1806" s="43"/>
      <c r="H1806" s="43"/>
      <c r="I1806" s="222"/>
      <c r="J1806" s="43"/>
      <c r="K1806" s="43"/>
      <c r="L1806" s="47"/>
      <c r="M1806" s="223"/>
      <c r="N1806" s="224"/>
      <c r="O1806" s="87"/>
      <c r="P1806" s="87"/>
      <c r="Q1806" s="87"/>
      <c r="R1806" s="87"/>
      <c r="S1806" s="87"/>
      <c r="T1806" s="88"/>
      <c r="U1806" s="41"/>
      <c r="V1806" s="41"/>
      <c r="W1806" s="41"/>
      <c r="X1806" s="41"/>
      <c r="Y1806" s="41"/>
      <c r="Z1806" s="41"/>
      <c r="AA1806" s="41"/>
      <c r="AB1806" s="41"/>
      <c r="AC1806" s="41"/>
      <c r="AD1806" s="41"/>
      <c r="AE1806" s="41"/>
      <c r="AT1806" s="20" t="s">
        <v>155</v>
      </c>
      <c r="AU1806" s="20" t="s">
        <v>85</v>
      </c>
    </row>
    <row r="1807" s="13" customFormat="1">
      <c r="A1807" s="13"/>
      <c r="B1807" s="225"/>
      <c r="C1807" s="226"/>
      <c r="D1807" s="227" t="s">
        <v>157</v>
      </c>
      <c r="E1807" s="228" t="s">
        <v>19</v>
      </c>
      <c r="F1807" s="229" t="s">
        <v>2070</v>
      </c>
      <c r="G1807" s="226"/>
      <c r="H1807" s="228" t="s">
        <v>19</v>
      </c>
      <c r="I1807" s="230"/>
      <c r="J1807" s="226"/>
      <c r="K1807" s="226"/>
      <c r="L1807" s="231"/>
      <c r="M1807" s="232"/>
      <c r="N1807" s="233"/>
      <c r="O1807" s="233"/>
      <c r="P1807" s="233"/>
      <c r="Q1807" s="233"/>
      <c r="R1807" s="233"/>
      <c r="S1807" s="233"/>
      <c r="T1807" s="234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5" t="s">
        <v>157</v>
      </c>
      <c r="AU1807" s="235" t="s">
        <v>85</v>
      </c>
      <c r="AV1807" s="13" t="s">
        <v>83</v>
      </c>
      <c r="AW1807" s="13" t="s">
        <v>37</v>
      </c>
      <c r="AX1807" s="13" t="s">
        <v>75</v>
      </c>
      <c r="AY1807" s="235" t="s">
        <v>146</v>
      </c>
    </row>
    <row r="1808" s="13" customFormat="1">
      <c r="A1808" s="13"/>
      <c r="B1808" s="225"/>
      <c r="C1808" s="226"/>
      <c r="D1808" s="227" t="s">
        <v>157</v>
      </c>
      <c r="E1808" s="228" t="s">
        <v>19</v>
      </c>
      <c r="F1808" s="229" t="s">
        <v>502</v>
      </c>
      <c r="G1808" s="226"/>
      <c r="H1808" s="228" t="s">
        <v>19</v>
      </c>
      <c r="I1808" s="230"/>
      <c r="J1808" s="226"/>
      <c r="K1808" s="226"/>
      <c r="L1808" s="231"/>
      <c r="M1808" s="232"/>
      <c r="N1808" s="233"/>
      <c r="O1808" s="233"/>
      <c r="P1808" s="233"/>
      <c r="Q1808" s="233"/>
      <c r="R1808" s="233"/>
      <c r="S1808" s="233"/>
      <c r="T1808" s="234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5" t="s">
        <v>157</v>
      </c>
      <c r="AU1808" s="235" t="s">
        <v>85</v>
      </c>
      <c r="AV1808" s="13" t="s">
        <v>83</v>
      </c>
      <c r="AW1808" s="13" t="s">
        <v>37</v>
      </c>
      <c r="AX1808" s="13" t="s">
        <v>75</v>
      </c>
      <c r="AY1808" s="235" t="s">
        <v>146</v>
      </c>
    </row>
    <row r="1809" s="14" customFormat="1">
      <c r="A1809" s="14"/>
      <c r="B1809" s="236"/>
      <c r="C1809" s="237"/>
      <c r="D1809" s="227" t="s">
        <v>157</v>
      </c>
      <c r="E1809" s="238" t="s">
        <v>19</v>
      </c>
      <c r="F1809" s="239" t="s">
        <v>2113</v>
      </c>
      <c r="G1809" s="237"/>
      <c r="H1809" s="240">
        <v>14.6</v>
      </c>
      <c r="I1809" s="241"/>
      <c r="J1809" s="237"/>
      <c r="K1809" s="237"/>
      <c r="L1809" s="242"/>
      <c r="M1809" s="243"/>
      <c r="N1809" s="244"/>
      <c r="O1809" s="244"/>
      <c r="P1809" s="244"/>
      <c r="Q1809" s="244"/>
      <c r="R1809" s="244"/>
      <c r="S1809" s="244"/>
      <c r="T1809" s="245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46" t="s">
        <v>157</v>
      </c>
      <c r="AU1809" s="246" t="s">
        <v>85</v>
      </c>
      <c r="AV1809" s="14" t="s">
        <v>85</v>
      </c>
      <c r="AW1809" s="14" t="s">
        <v>37</v>
      </c>
      <c r="AX1809" s="14" t="s">
        <v>75</v>
      </c>
      <c r="AY1809" s="246" t="s">
        <v>146</v>
      </c>
    </row>
    <row r="1810" s="16" customFormat="1">
      <c r="A1810" s="16"/>
      <c r="B1810" s="258"/>
      <c r="C1810" s="259"/>
      <c r="D1810" s="227" t="s">
        <v>157</v>
      </c>
      <c r="E1810" s="260" t="s">
        <v>19</v>
      </c>
      <c r="F1810" s="261" t="s">
        <v>167</v>
      </c>
      <c r="G1810" s="259"/>
      <c r="H1810" s="262">
        <v>14.6</v>
      </c>
      <c r="I1810" s="263"/>
      <c r="J1810" s="259"/>
      <c r="K1810" s="259"/>
      <c r="L1810" s="264"/>
      <c r="M1810" s="265"/>
      <c r="N1810" s="266"/>
      <c r="O1810" s="266"/>
      <c r="P1810" s="266"/>
      <c r="Q1810" s="266"/>
      <c r="R1810" s="266"/>
      <c r="S1810" s="266"/>
      <c r="T1810" s="267"/>
      <c r="U1810" s="16"/>
      <c r="V1810" s="16"/>
      <c r="W1810" s="16"/>
      <c r="X1810" s="16"/>
      <c r="Y1810" s="16"/>
      <c r="Z1810" s="16"/>
      <c r="AA1810" s="16"/>
      <c r="AB1810" s="16"/>
      <c r="AC1810" s="16"/>
      <c r="AD1810" s="16"/>
      <c r="AE1810" s="16"/>
      <c r="AT1810" s="268" t="s">
        <v>157</v>
      </c>
      <c r="AU1810" s="268" t="s">
        <v>85</v>
      </c>
      <c r="AV1810" s="16" t="s">
        <v>153</v>
      </c>
      <c r="AW1810" s="16" t="s">
        <v>37</v>
      </c>
      <c r="AX1810" s="16" t="s">
        <v>83</v>
      </c>
      <c r="AY1810" s="268" t="s">
        <v>146</v>
      </c>
    </row>
    <row r="1811" s="2" customFormat="1" ht="24.15" customHeight="1">
      <c r="A1811" s="41"/>
      <c r="B1811" s="42"/>
      <c r="C1811" s="269" t="s">
        <v>2114</v>
      </c>
      <c r="D1811" s="269" t="s">
        <v>224</v>
      </c>
      <c r="E1811" s="270" t="s">
        <v>2104</v>
      </c>
      <c r="F1811" s="271" t="s">
        <v>2105</v>
      </c>
      <c r="G1811" s="272" t="s">
        <v>232</v>
      </c>
      <c r="H1811" s="273">
        <v>1.343</v>
      </c>
      <c r="I1811" s="274"/>
      <c r="J1811" s="275">
        <f>ROUND(I1811*H1811,2)</f>
        <v>0</v>
      </c>
      <c r="K1811" s="271" t="s">
        <v>152</v>
      </c>
      <c r="L1811" s="276"/>
      <c r="M1811" s="277" t="s">
        <v>19</v>
      </c>
      <c r="N1811" s="278" t="s">
        <v>46</v>
      </c>
      <c r="O1811" s="87"/>
      <c r="P1811" s="216">
        <f>O1811*H1811</f>
        <v>0</v>
      </c>
      <c r="Q1811" s="216">
        <v>0.0032000000000000002</v>
      </c>
      <c r="R1811" s="216">
        <f>Q1811*H1811</f>
        <v>0.0042976000000000004</v>
      </c>
      <c r="S1811" s="216">
        <v>0</v>
      </c>
      <c r="T1811" s="217">
        <f>S1811*H1811</f>
        <v>0</v>
      </c>
      <c r="U1811" s="41"/>
      <c r="V1811" s="41"/>
      <c r="W1811" s="41"/>
      <c r="X1811" s="41"/>
      <c r="Y1811" s="41"/>
      <c r="Z1811" s="41"/>
      <c r="AA1811" s="41"/>
      <c r="AB1811" s="41"/>
      <c r="AC1811" s="41"/>
      <c r="AD1811" s="41"/>
      <c r="AE1811" s="41"/>
      <c r="AR1811" s="218" t="s">
        <v>396</v>
      </c>
      <c r="AT1811" s="218" t="s">
        <v>224</v>
      </c>
      <c r="AU1811" s="218" t="s">
        <v>85</v>
      </c>
      <c r="AY1811" s="20" t="s">
        <v>146</v>
      </c>
      <c r="BE1811" s="219">
        <f>IF(N1811="základní",J1811,0)</f>
        <v>0</v>
      </c>
      <c r="BF1811" s="219">
        <f>IF(N1811="snížená",J1811,0)</f>
        <v>0</v>
      </c>
      <c r="BG1811" s="219">
        <f>IF(N1811="zákl. přenesená",J1811,0)</f>
        <v>0</v>
      </c>
      <c r="BH1811" s="219">
        <f>IF(N1811="sníž. přenesená",J1811,0)</f>
        <v>0</v>
      </c>
      <c r="BI1811" s="219">
        <f>IF(N1811="nulová",J1811,0)</f>
        <v>0</v>
      </c>
      <c r="BJ1811" s="20" t="s">
        <v>83</v>
      </c>
      <c r="BK1811" s="219">
        <f>ROUND(I1811*H1811,2)</f>
        <v>0</v>
      </c>
      <c r="BL1811" s="20" t="s">
        <v>266</v>
      </c>
      <c r="BM1811" s="218" t="s">
        <v>2115</v>
      </c>
    </row>
    <row r="1812" s="14" customFormat="1">
      <c r="A1812" s="14"/>
      <c r="B1812" s="236"/>
      <c r="C1812" s="237"/>
      <c r="D1812" s="227" t="s">
        <v>157</v>
      </c>
      <c r="E1812" s="238" t="s">
        <v>19</v>
      </c>
      <c r="F1812" s="239" t="s">
        <v>2116</v>
      </c>
      <c r="G1812" s="237"/>
      <c r="H1812" s="240">
        <v>1.343</v>
      </c>
      <c r="I1812" s="241"/>
      <c r="J1812" s="237"/>
      <c r="K1812" s="237"/>
      <c r="L1812" s="242"/>
      <c r="M1812" s="243"/>
      <c r="N1812" s="244"/>
      <c r="O1812" s="244"/>
      <c r="P1812" s="244"/>
      <c r="Q1812" s="244"/>
      <c r="R1812" s="244"/>
      <c r="S1812" s="244"/>
      <c r="T1812" s="245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46" t="s">
        <v>157</v>
      </c>
      <c r="AU1812" s="246" t="s">
        <v>85</v>
      </c>
      <c r="AV1812" s="14" t="s">
        <v>85</v>
      </c>
      <c r="AW1812" s="14" t="s">
        <v>37</v>
      </c>
      <c r="AX1812" s="14" t="s">
        <v>83</v>
      </c>
      <c r="AY1812" s="246" t="s">
        <v>146</v>
      </c>
    </row>
    <row r="1813" s="2" customFormat="1" ht="16.5" customHeight="1">
      <c r="A1813" s="41"/>
      <c r="B1813" s="42"/>
      <c r="C1813" s="207" t="s">
        <v>2117</v>
      </c>
      <c r="D1813" s="207" t="s">
        <v>148</v>
      </c>
      <c r="E1813" s="208" t="s">
        <v>2118</v>
      </c>
      <c r="F1813" s="209" t="s">
        <v>2119</v>
      </c>
      <c r="G1813" s="210" t="s">
        <v>318</v>
      </c>
      <c r="H1813" s="211">
        <v>53.799999999999997</v>
      </c>
      <c r="I1813" s="212"/>
      <c r="J1813" s="213">
        <f>ROUND(I1813*H1813,2)</f>
        <v>0</v>
      </c>
      <c r="K1813" s="209" t="s">
        <v>152</v>
      </c>
      <c r="L1813" s="47"/>
      <c r="M1813" s="214" t="s">
        <v>19</v>
      </c>
      <c r="N1813" s="215" t="s">
        <v>46</v>
      </c>
      <c r="O1813" s="87"/>
      <c r="P1813" s="216">
        <f>O1813*H1813</f>
        <v>0</v>
      </c>
      <c r="Q1813" s="216">
        <v>1.0000000000000001E-05</v>
      </c>
      <c r="R1813" s="216">
        <f>Q1813*H1813</f>
        <v>0.00053800000000000007</v>
      </c>
      <c r="S1813" s="216">
        <v>0</v>
      </c>
      <c r="T1813" s="217">
        <f>S1813*H1813</f>
        <v>0</v>
      </c>
      <c r="U1813" s="41"/>
      <c r="V1813" s="41"/>
      <c r="W1813" s="41"/>
      <c r="X1813" s="41"/>
      <c r="Y1813" s="41"/>
      <c r="Z1813" s="41"/>
      <c r="AA1813" s="41"/>
      <c r="AB1813" s="41"/>
      <c r="AC1813" s="41"/>
      <c r="AD1813" s="41"/>
      <c r="AE1813" s="41"/>
      <c r="AR1813" s="218" t="s">
        <v>266</v>
      </c>
      <c r="AT1813" s="218" t="s">
        <v>148</v>
      </c>
      <c r="AU1813" s="218" t="s">
        <v>85</v>
      </c>
      <c r="AY1813" s="20" t="s">
        <v>146</v>
      </c>
      <c r="BE1813" s="219">
        <f>IF(N1813="základní",J1813,0)</f>
        <v>0</v>
      </c>
      <c r="BF1813" s="219">
        <f>IF(N1813="snížená",J1813,0)</f>
        <v>0</v>
      </c>
      <c r="BG1813" s="219">
        <f>IF(N1813="zákl. přenesená",J1813,0)</f>
        <v>0</v>
      </c>
      <c r="BH1813" s="219">
        <f>IF(N1813="sníž. přenesená",J1813,0)</f>
        <v>0</v>
      </c>
      <c r="BI1813" s="219">
        <f>IF(N1813="nulová",J1813,0)</f>
        <v>0</v>
      </c>
      <c r="BJ1813" s="20" t="s">
        <v>83</v>
      </c>
      <c r="BK1813" s="219">
        <f>ROUND(I1813*H1813,2)</f>
        <v>0</v>
      </c>
      <c r="BL1813" s="20" t="s">
        <v>266</v>
      </c>
      <c r="BM1813" s="218" t="s">
        <v>2120</v>
      </c>
    </row>
    <row r="1814" s="2" customFormat="1">
      <c r="A1814" s="41"/>
      <c r="B1814" s="42"/>
      <c r="C1814" s="43"/>
      <c r="D1814" s="220" t="s">
        <v>155</v>
      </c>
      <c r="E1814" s="43"/>
      <c r="F1814" s="221" t="s">
        <v>2121</v>
      </c>
      <c r="G1814" s="43"/>
      <c r="H1814" s="43"/>
      <c r="I1814" s="222"/>
      <c r="J1814" s="43"/>
      <c r="K1814" s="43"/>
      <c r="L1814" s="47"/>
      <c r="M1814" s="223"/>
      <c r="N1814" s="224"/>
      <c r="O1814" s="87"/>
      <c r="P1814" s="87"/>
      <c r="Q1814" s="87"/>
      <c r="R1814" s="87"/>
      <c r="S1814" s="87"/>
      <c r="T1814" s="88"/>
      <c r="U1814" s="41"/>
      <c r="V1814" s="41"/>
      <c r="W1814" s="41"/>
      <c r="X1814" s="41"/>
      <c r="Y1814" s="41"/>
      <c r="Z1814" s="41"/>
      <c r="AA1814" s="41"/>
      <c r="AB1814" s="41"/>
      <c r="AC1814" s="41"/>
      <c r="AD1814" s="41"/>
      <c r="AE1814" s="41"/>
      <c r="AT1814" s="20" t="s">
        <v>155</v>
      </c>
      <c r="AU1814" s="20" t="s">
        <v>85</v>
      </c>
    </row>
    <row r="1815" s="13" customFormat="1">
      <c r="A1815" s="13"/>
      <c r="B1815" s="225"/>
      <c r="C1815" s="226"/>
      <c r="D1815" s="227" t="s">
        <v>157</v>
      </c>
      <c r="E1815" s="228" t="s">
        <v>19</v>
      </c>
      <c r="F1815" s="229" t="s">
        <v>2070</v>
      </c>
      <c r="G1815" s="226"/>
      <c r="H1815" s="228" t="s">
        <v>19</v>
      </c>
      <c r="I1815" s="230"/>
      <c r="J1815" s="226"/>
      <c r="K1815" s="226"/>
      <c r="L1815" s="231"/>
      <c r="M1815" s="232"/>
      <c r="N1815" s="233"/>
      <c r="O1815" s="233"/>
      <c r="P1815" s="233"/>
      <c r="Q1815" s="233"/>
      <c r="R1815" s="233"/>
      <c r="S1815" s="233"/>
      <c r="T1815" s="234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5" t="s">
        <v>157</v>
      </c>
      <c r="AU1815" s="235" t="s">
        <v>85</v>
      </c>
      <c r="AV1815" s="13" t="s">
        <v>83</v>
      </c>
      <c r="AW1815" s="13" t="s">
        <v>37</v>
      </c>
      <c r="AX1815" s="13" t="s">
        <v>75</v>
      </c>
      <c r="AY1815" s="235" t="s">
        <v>146</v>
      </c>
    </row>
    <row r="1816" s="13" customFormat="1">
      <c r="A1816" s="13"/>
      <c r="B1816" s="225"/>
      <c r="C1816" s="226"/>
      <c r="D1816" s="227" t="s">
        <v>157</v>
      </c>
      <c r="E1816" s="228" t="s">
        <v>19</v>
      </c>
      <c r="F1816" s="229" t="s">
        <v>502</v>
      </c>
      <c r="G1816" s="226"/>
      <c r="H1816" s="228" t="s">
        <v>19</v>
      </c>
      <c r="I1816" s="230"/>
      <c r="J1816" s="226"/>
      <c r="K1816" s="226"/>
      <c r="L1816" s="231"/>
      <c r="M1816" s="232"/>
      <c r="N1816" s="233"/>
      <c r="O1816" s="233"/>
      <c r="P1816" s="233"/>
      <c r="Q1816" s="233"/>
      <c r="R1816" s="233"/>
      <c r="S1816" s="233"/>
      <c r="T1816" s="234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5" t="s">
        <v>157</v>
      </c>
      <c r="AU1816" s="235" t="s">
        <v>85</v>
      </c>
      <c r="AV1816" s="13" t="s">
        <v>83</v>
      </c>
      <c r="AW1816" s="13" t="s">
        <v>37</v>
      </c>
      <c r="AX1816" s="13" t="s">
        <v>75</v>
      </c>
      <c r="AY1816" s="235" t="s">
        <v>146</v>
      </c>
    </row>
    <row r="1817" s="14" customFormat="1">
      <c r="A1817" s="14"/>
      <c r="B1817" s="236"/>
      <c r="C1817" s="237"/>
      <c r="D1817" s="227" t="s">
        <v>157</v>
      </c>
      <c r="E1817" s="238" t="s">
        <v>19</v>
      </c>
      <c r="F1817" s="239" t="s">
        <v>2113</v>
      </c>
      <c r="G1817" s="237"/>
      <c r="H1817" s="240">
        <v>14.6</v>
      </c>
      <c r="I1817" s="241"/>
      <c r="J1817" s="237"/>
      <c r="K1817" s="237"/>
      <c r="L1817" s="242"/>
      <c r="M1817" s="243"/>
      <c r="N1817" s="244"/>
      <c r="O1817" s="244"/>
      <c r="P1817" s="244"/>
      <c r="Q1817" s="244"/>
      <c r="R1817" s="244"/>
      <c r="S1817" s="244"/>
      <c r="T1817" s="245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46" t="s">
        <v>157</v>
      </c>
      <c r="AU1817" s="246" t="s">
        <v>85</v>
      </c>
      <c r="AV1817" s="14" t="s">
        <v>85</v>
      </c>
      <c r="AW1817" s="14" t="s">
        <v>37</v>
      </c>
      <c r="AX1817" s="14" t="s">
        <v>75</v>
      </c>
      <c r="AY1817" s="246" t="s">
        <v>146</v>
      </c>
    </row>
    <row r="1818" s="15" customFormat="1">
      <c r="A1818" s="15"/>
      <c r="B1818" s="247"/>
      <c r="C1818" s="248"/>
      <c r="D1818" s="227" t="s">
        <v>157</v>
      </c>
      <c r="E1818" s="249" t="s">
        <v>19</v>
      </c>
      <c r="F1818" s="250" t="s">
        <v>162</v>
      </c>
      <c r="G1818" s="248"/>
      <c r="H1818" s="251">
        <v>14.6</v>
      </c>
      <c r="I1818" s="252"/>
      <c r="J1818" s="248"/>
      <c r="K1818" s="248"/>
      <c r="L1818" s="253"/>
      <c r="M1818" s="254"/>
      <c r="N1818" s="255"/>
      <c r="O1818" s="255"/>
      <c r="P1818" s="255"/>
      <c r="Q1818" s="255"/>
      <c r="R1818" s="255"/>
      <c r="S1818" s="255"/>
      <c r="T1818" s="256"/>
      <c r="U1818" s="15"/>
      <c r="V1818" s="15"/>
      <c r="W1818" s="15"/>
      <c r="X1818" s="15"/>
      <c r="Y1818" s="15"/>
      <c r="Z1818" s="15"/>
      <c r="AA1818" s="15"/>
      <c r="AB1818" s="15"/>
      <c r="AC1818" s="15"/>
      <c r="AD1818" s="15"/>
      <c r="AE1818" s="15"/>
      <c r="AT1818" s="257" t="s">
        <v>157</v>
      </c>
      <c r="AU1818" s="257" t="s">
        <v>85</v>
      </c>
      <c r="AV1818" s="15" t="s">
        <v>163</v>
      </c>
      <c r="AW1818" s="15" t="s">
        <v>37</v>
      </c>
      <c r="AX1818" s="15" t="s">
        <v>75</v>
      </c>
      <c r="AY1818" s="257" t="s">
        <v>146</v>
      </c>
    </row>
    <row r="1819" s="13" customFormat="1">
      <c r="A1819" s="13"/>
      <c r="B1819" s="225"/>
      <c r="C1819" s="226"/>
      <c r="D1819" s="227" t="s">
        <v>157</v>
      </c>
      <c r="E1819" s="228" t="s">
        <v>19</v>
      </c>
      <c r="F1819" s="229" t="s">
        <v>2072</v>
      </c>
      <c r="G1819" s="226"/>
      <c r="H1819" s="228" t="s">
        <v>19</v>
      </c>
      <c r="I1819" s="230"/>
      <c r="J1819" s="226"/>
      <c r="K1819" s="226"/>
      <c r="L1819" s="231"/>
      <c r="M1819" s="232"/>
      <c r="N1819" s="233"/>
      <c r="O1819" s="233"/>
      <c r="P1819" s="233"/>
      <c r="Q1819" s="233"/>
      <c r="R1819" s="233"/>
      <c r="S1819" s="233"/>
      <c r="T1819" s="234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5" t="s">
        <v>157</v>
      </c>
      <c r="AU1819" s="235" t="s">
        <v>85</v>
      </c>
      <c r="AV1819" s="13" t="s">
        <v>83</v>
      </c>
      <c r="AW1819" s="13" t="s">
        <v>37</v>
      </c>
      <c r="AX1819" s="13" t="s">
        <v>75</v>
      </c>
      <c r="AY1819" s="235" t="s">
        <v>146</v>
      </c>
    </row>
    <row r="1820" s="13" customFormat="1">
      <c r="A1820" s="13"/>
      <c r="B1820" s="225"/>
      <c r="C1820" s="226"/>
      <c r="D1820" s="227" t="s">
        <v>157</v>
      </c>
      <c r="E1820" s="228" t="s">
        <v>19</v>
      </c>
      <c r="F1820" s="229" t="s">
        <v>505</v>
      </c>
      <c r="G1820" s="226"/>
      <c r="H1820" s="228" t="s">
        <v>19</v>
      </c>
      <c r="I1820" s="230"/>
      <c r="J1820" s="226"/>
      <c r="K1820" s="226"/>
      <c r="L1820" s="231"/>
      <c r="M1820" s="232"/>
      <c r="N1820" s="233"/>
      <c r="O1820" s="233"/>
      <c r="P1820" s="233"/>
      <c r="Q1820" s="233"/>
      <c r="R1820" s="233"/>
      <c r="S1820" s="233"/>
      <c r="T1820" s="234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5" t="s">
        <v>157</v>
      </c>
      <c r="AU1820" s="235" t="s">
        <v>85</v>
      </c>
      <c r="AV1820" s="13" t="s">
        <v>83</v>
      </c>
      <c r="AW1820" s="13" t="s">
        <v>37</v>
      </c>
      <c r="AX1820" s="13" t="s">
        <v>75</v>
      </c>
      <c r="AY1820" s="235" t="s">
        <v>146</v>
      </c>
    </row>
    <row r="1821" s="14" customFormat="1">
      <c r="A1821" s="14"/>
      <c r="B1821" s="236"/>
      <c r="C1821" s="237"/>
      <c r="D1821" s="227" t="s">
        <v>157</v>
      </c>
      <c r="E1821" s="238" t="s">
        <v>19</v>
      </c>
      <c r="F1821" s="239" t="s">
        <v>2122</v>
      </c>
      <c r="G1821" s="237"/>
      <c r="H1821" s="240">
        <v>39.200000000000003</v>
      </c>
      <c r="I1821" s="241"/>
      <c r="J1821" s="237"/>
      <c r="K1821" s="237"/>
      <c r="L1821" s="242"/>
      <c r="M1821" s="243"/>
      <c r="N1821" s="244"/>
      <c r="O1821" s="244"/>
      <c r="P1821" s="244"/>
      <c r="Q1821" s="244"/>
      <c r="R1821" s="244"/>
      <c r="S1821" s="244"/>
      <c r="T1821" s="245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46" t="s">
        <v>157</v>
      </c>
      <c r="AU1821" s="246" t="s">
        <v>85</v>
      </c>
      <c r="AV1821" s="14" t="s">
        <v>85</v>
      </c>
      <c r="AW1821" s="14" t="s">
        <v>37</v>
      </c>
      <c r="AX1821" s="14" t="s">
        <v>75</v>
      </c>
      <c r="AY1821" s="246" t="s">
        <v>146</v>
      </c>
    </row>
    <row r="1822" s="15" customFormat="1">
      <c r="A1822" s="15"/>
      <c r="B1822" s="247"/>
      <c r="C1822" s="248"/>
      <c r="D1822" s="227" t="s">
        <v>157</v>
      </c>
      <c r="E1822" s="249" t="s">
        <v>19</v>
      </c>
      <c r="F1822" s="250" t="s">
        <v>162</v>
      </c>
      <c r="G1822" s="248"/>
      <c r="H1822" s="251">
        <v>39.200000000000003</v>
      </c>
      <c r="I1822" s="252"/>
      <c r="J1822" s="248"/>
      <c r="K1822" s="248"/>
      <c r="L1822" s="253"/>
      <c r="M1822" s="254"/>
      <c r="N1822" s="255"/>
      <c r="O1822" s="255"/>
      <c r="P1822" s="255"/>
      <c r="Q1822" s="255"/>
      <c r="R1822" s="255"/>
      <c r="S1822" s="255"/>
      <c r="T1822" s="256"/>
      <c r="U1822" s="15"/>
      <c r="V1822" s="15"/>
      <c r="W1822" s="15"/>
      <c r="X1822" s="15"/>
      <c r="Y1822" s="15"/>
      <c r="Z1822" s="15"/>
      <c r="AA1822" s="15"/>
      <c r="AB1822" s="15"/>
      <c r="AC1822" s="15"/>
      <c r="AD1822" s="15"/>
      <c r="AE1822" s="15"/>
      <c r="AT1822" s="257" t="s">
        <v>157</v>
      </c>
      <c r="AU1822" s="257" t="s">
        <v>85</v>
      </c>
      <c r="AV1822" s="15" t="s">
        <v>163</v>
      </c>
      <c r="AW1822" s="15" t="s">
        <v>37</v>
      </c>
      <c r="AX1822" s="15" t="s">
        <v>75</v>
      </c>
      <c r="AY1822" s="257" t="s">
        <v>146</v>
      </c>
    </row>
    <row r="1823" s="16" customFormat="1">
      <c r="A1823" s="16"/>
      <c r="B1823" s="258"/>
      <c r="C1823" s="259"/>
      <c r="D1823" s="227" t="s">
        <v>157</v>
      </c>
      <c r="E1823" s="260" t="s">
        <v>19</v>
      </c>
      <c r="F1823" s="261" t="s">
        <v>167</v>
      </c>
      <c r="G1823" s="259"/>
      <c r="H1823" s="262">
        <v>53.800000000000004</v>
      </c>
      <c r="I1823" s="263"/>
      <c r="J1823" s="259"/>
      <c r="K1823" s="259"/>
      <c r="L1823" s="264"/>
      <c r="M1823" s="265"/>
      <c r="N1823" s="266"/>
      <c r="O1823" s="266"/>
      <c r="P1823" s="266"/>
      <c r="Q1823" s="266"/>
      <c r="R1823" s="266"/>
      <c r="S1823" s="266"/>
      <c r="T1823" s="267"/>
      <c r="U1823" s="16"/>
      <c r="V1823" s="16"/>
      <c r="W1823" s="16"/>
      <c r="X1823" s="16"/>
      <c r="Y1823" s="16"/>
      <c r="Z1823" s="16"/>
      <c r="AA1823" s="16"/>
      <c r="AB1823" s="16"/>
      <c r="AC1823" s="16"/>
      <c r="AD1823" s="16"/>
      <c r="AE1823" s="16"/>
      <c r="AT1823" s="268" t="s">
        <v>157</v>
      </c>
      <c r="AU1823" s="268" t="s">
        <v>85</v>
      </c>
      <c r="AV1823" s="16" t="s">
        <v>153</v>
      </c>
      <c r="AW1823" s="16" t="s">
        <v>37</v>
      </c>
      <c r="AX1823" s="16" t="s">
        <v>83</v>
      </c>
      <c r="AY1823" s="268" t="s">
        <v>146</v>
      </c>
    </row>
    <row r="1824" s="2" customFormat="1" ht="16.5" customHeight="1">
      <c r="A1824" s="41"/>
      <c r="B1824" s="42"/>
      <c r="C1824" s="269" t="s">
        <v>2123</v>
      </c>
      <c r="D1824" s="269" t="s">
        <v>224</v>
      </c>
      <c r="E1824" s="270" t="s">
        <v>2124</v>
      </c>
      <c r="F1824" s="271" t="s">
        <v>2125</v>
      </c>
      <c r="G1824" s="272" t="s">
        <v>318</v>
      </c>
      <c r="H1824" s="273">
        <v>41.159999999999997</v>
      </c>
      <c r="I1824" s="274"/>
      <c r="J1824" s="275">
        <f>ROUND(I1824*H1824,2)</f>
        <v>0</v>
      </c>
      <c r="K1824" s="271" t="s">
        <v>152</v>
      </c>
      <c r="L1824" s="276"/>
      <c r="M1824" s="277" t="s">
        <v>19</v>
      </c>
      <c r="N1824" s="278" t="s">
        <v>46</v>
      </c>
      <c r="O1824" s="87"/>
      <c r="P1824" s="216">
        <f>O1824*H1824</f>
        <v>0</v>
      </c>
      <c r="Q1824" s="216">
        <v>0.00029999999999999997</v>
      </c>
      <c r="R1824" s="216">
        <f>Q1824*H1824</f>
        <v>0.012347999999999998</v>
      </c>
      <c r="S1824" s="216">
        <v>0</v>
      </c>
      <c r="T1824" s="217">
        <f>S1824*H1824</f>
        <v>0</v>
      </c>
      <c r="U1824" s="41"/>
      <c r="V1824" s="41"/>
      <c r="W1824" s="41"/>
      <c r="X1824" s="41"/>
      <c r="Y1824" s="41"/>
      <c r="Z1824" s="41"/>
      <c r="AA1824" s="41"/>
      <c r="AB1824" s="41"/>
      <c r="AC1824" s="41"/>
      <c r="AD1824" s="41"/>
      <c r="AE1824" s="41"/>
      <c r="AR1824" s="218" t="s">
        <v>396</v>
      </c>
      <c r="AT1824" s="218" t="s">
        <v>224</v>
      </c>
      <c r="AU1824" s="218" t="s">
        <v>85</v>
      </c>
      <c r="AY1824" s="20" t="s">
        <v>146</v>
      </c>
      <c r="BE1824" s="219">
        <f>IF(N1824="základní",J1824,0)</f>
        <v>0</v>
      </c>
      <c r="BF1824" s="219">
        <f>IF(N1824="snížená",J1824,0)</f>
        <v>0</v>
      </c>
      <c r="BG1824" s="219">
        <f>IF(N1824="zákl. přenesená",J1824,0)</f>
        <v>0</v>
      </c>
      <c r="BH1824" s="219">
        <f>IF(N1824="sníž. přenesená",J1824,0)</f>
        <v>0</v>
      </c>
      <c r="BI1824" s="219">
        <f>IF(N1824="nulová",J1824,0)</f>
        <v>0</v>
      </c>
      <c r="BJ1824" s="20" t="s">
        <v>83</v>
      </c>
      <c r="BK1824" s="219">
        <f>ROUND(I1824*H1824,2)</f>
        <v>0</v>
      </c>
      <c r="BL1824" s="20" t="s">
        <v>266</v>
      </c>
      <c r="BM1824" s="218" t="s">
        <v>2126</v>
      </c>
    </row>
    <row r="1825" s="13" customFormat="1">
      <c r="A1825" s="13"/>
      <c r="B1825" s="225"/>
      <c r="C1825" s="226"/>
      <c r="D1825" s="227" t="s">
        <v>157</v>
      </c>
      <c r="E1825" s="228" t="s">
        <v>19</v>
      </c>
      <c r="F1825" s="229" t="s">
        <v>2072</v>
      </c>
      <c r="G1825" s="226"/>
      <c r="H1825" s="228" t="s">
        <v>19</v>
      </c>
      <c r="I1825" s="230"/>
      <c r="J1825" s="226"/>
      <c r="K1825" s="226"/>
      <c r="L1825" s="231"/>
      <c r="M1825" s="232"/>
      <c r="N1825" s="233"/>
      <c r="O1825" s="233"/>
      <c r="P1825" s="233"/>
      <c r="Q1825" s="233"/>
      <c r="R1825" s="233"/>
      <c r="S1825" s="233"/>
      <c r="T1825" s="234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5" t="s">
        <v>157</v>
      </c>
      <c r="AU1825" s="235" t="s">
        <v>85</v>
      </c>
      <c r="AV1825" s="13" t="s">
        <v>83</v>
      </c>
      <c r="AW1825" s="13" t="s">
        <v>37</v>
      </c>
      <c r="AX1825" s="13" t="s">
        <v>75</v>
      </c>
      <c r="AY1825" s="235" t="s">
        <v>146</v>
      </c>
    </row>
    <row r="1826" s="13" customFormat="1">
      <c r="A1826" s="13"/>
      <c r="B1826" s="225"/>
      <c r="C1826" s="226"/>
      <c r="D1826" s="227" t="s">
        <v>157</v>
      </c>
      <c r="E1826" s="228" t="s">
        <v>19</v>
      </c>
      <c r="F1826" s="229" t="s">
        <v>505</v>
      </c>
      <c r="G1826" s="226"/>
      <c r="H1826" s="228" t="s">
        <v>19</v>
      </c>
      <c r="I1826" s="230"/>
      <c r="J1826" s="226"/>
      <c r="K1826" s="226"/>
      <c r="L1826" s="231"/>
      <c r="M1826" s="232"/>
      <c r="N1826" s="233"/>
      <c r="O1826" s="233"/>
      <c r="P1826" s="233"/>
      <c r="Q1826" s="233"/>
      <c r="R1826" s="233"/>
      <c r="S1826" s="233"/>
      <c r="T1826" s="234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5" t="s">
        <v>157</v>
      </c>
      <c r="AU1826" s="235" t="s">
        <v>85</v>
      </c>
      <c r="AV1826" s="13" t="s">
        <v>83</v>
      </c>
      <c r="AW1826" s="13" t="s">
        <v>37</v>
      </c>
      <c r="AX1826" s="13" t="s">
        <v>75</v>
      </c>
      <c r="AY1826" s="235" t="s">
        <v>146</v>
      </c>
    </row>
    <row r="1827" s="14" customFormat="1">
      <c r="A1827" s="14"/>
      <c r="B1827" s="236"/>
      <c r="C1827" s="237"/>
      <c r="D1827" s="227" t="s">
        <v>157</v>
      </c>
      <c r="E1827" s="238" t="s">
        <v>19</v>
      </c>
      <c r="F1827" s="239" t="s">
        <v>2122</v>
      </c>
      <c r="G1827" s="237"/>
      <c r="H1827" s="240">
        <v>39.200000000000003</v>
      </c>
      <c r="I1827" s="241"/>
      <c r="J1827" s="237"/>
      <c r="K1827" s="237"/>
      <c r="L1827" s="242"/>
      <c r="M1827" s="243"/>
      <c r="N1827" s="244"/>
      <c r="O1827" s="244"/>
      <c r="P1827" s="244"/>
      <c r="Q1827" s="244"/>
      <c r="R1827" s="244"/>
      <c r="S1827" s="244"/>
      <c r="T1827" s="245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46" t="s">
        <v>157</v>
      </c>
      <c r="AU1827" s="246" t="s">
        <v>85</v>
      </c>
      <c r="AV1827" s="14" t="s">
        <v>85</v>
      </c>
      <c r="AW1827" s="14" t="s">
        <v>37</v>
      </c>
      <c r="AX1827" s="14" t="s">
        <v>75</v>
      </c>
      <c r="AY1827" s="246" t="s">
        <v>146</v>
      </c>
    </row>
    <row r="1828" s="16" customFormat="1">
      <c r="A1828" s="16"/>
      <c r="B1828" s="258"/>
      <c r="C1828" s="259"/>
      <c r="D1828" s="227" t="s">
        <v>157</v>
      </c>
      <c r="E1828" s="260" t="s">
        <v>19</v>
      </c>
      <c r="F1828" s="261" t="s">
        <v>167</v>
      </c>
      <c r="G1828" s="259"/>
      <c r="H1828" s="262">
        <v>39.200000000000003</v>
      </c>
      <c r="I1828" s="263"/>
      <c r="J1828" s="259"/>
      <c r="K1828" s="259"/>
      <c r="L1828" s="264"/>
      <c r="M1828" s="265"/>
      <c r="N1828" s="266"/>
      <c r="O1828" s="266"/>
      <c r="P1828" s="266"/>
      <c r="Q1828" s="266"/>
      <c r="R1828" s="266"/>
      <c r="S1828" s="266"/>
      <c r="T1828" s="267"/>
      <c r="U1828" s="16"/>
      <c r="V1828" s="16"/>
      <c r="W1828" s="16"/>
      <c r="X1828" s="16"/>
      <c r="Y1828" s="16"/>
      <c r="Z1828" s="16"/>
      <c r="AA1828" s="16"/>
      <c r="AB1828" s="16"/>
      <c r="AC1828" s="16"/>
      <c r="AD1828" s="16"/>
      <c r="AE1828" s="16"/>
      <c r="AT1828" s="268" t="s">
        <v>157</v>
      </c>
      <c r="AU1828" s="268" t="s">
        <v>85</v>
      </c>
      <c r="AV1828" s="16" t="s">
        <v>153</v>
      </c>
      <c r="AW1828" s="16" t="s">
        <v>37</v>
      </c>
      <c r="AX1828" s="16" t="s">
        <v>75</v>
      </c>
      <c r="AY1828" s="268" t="s">
        <v>146</v>
      </c>
    </row>
    <row r="1829" s="14" customFormat="1">
      <c r="A1829" s="14"/>
      <c r="B1829" s="236"/>
      <c r="C1829" s="237"/>
      <c r="D1829" s="227" t="s">
        <v>157</v>
      </c>
      <c r="E1829" s="238" t="s">
        <v>19</v>
      </c>
      <c r="F1829" s="239" t="s">
        <v>2127</v>
      </c>
      <c r="G1829" s="237"/>
      <c r="H1829" s="240">
        <v>41.159999999999997</v>
      </c>
      <c r="I1829" s="241"/>
      <c r="J1829" s="237"/>
      <c r="K1829" s="237"/>
      <c r="L1829" s="242"/>
      <c r="M1829" s="243"/>
      <c r="N1829" s="244"/>
      <c r="O1829" s="244"/>
      <c r="P1829" s="244"/>
      <c r="Q1829" s="244"/>
      <c r="R1829" s="244"/>
      <c r="S1829" s="244"/>
      <c r="T1829" s="245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46" t="s">
        <v>157</v>
      </c>
      <c r="AU1829" s="246" t="s">
        <v>85</v>
      </c>
      <c r="AV1829" s="14" t="s">
        <v>85</v>
      </c>
      <c r="AW1829" s="14" t="s">
        <v>37</v>
      </c>
      <c r="AX1829" s="14" t="s">
        <v>83</v>
      </c>
      <c r="AY1829" s="246" t="s">
        <v>146</v>
      </c>
    </row>
    <row r="1830" s="2" customFormat="1" ht="16.5" customHeight="1">
      <c r="A1830" s="41"/>
      <c r="B1830" s="42"/>
      <c r="C1830" s="269" t="s">
        <v>2128</v>
      </c>
      <c r="D1830" s="269" t="s">
        <v>224</v>
      </c>
      <c r="E1830" s="270" t="s">
        <v>2129</v>
      </c>
      <c r="F1830" s="271" t="s">
        <v>2130</v>
      </c>
      <c r="G1830" s="272" t="s">
        <v>318</v>
      </c>
      <c r="H1830" s="273">
        <v>1.6060000000000001</v>
      </c>
      <c r="I1830" s="274"/>
      <c r="J1830" s="275">
        <f>ROUND(I1830*H1830,2)</f>
        <v>0</v>
      </c>
      <c r="K1830" s="271" t="s">
        <v>152</v>
      </c>
      <c r="L1830" s="276"/>
      <c r="M1830" s="277" t="s">
        <v>19</v>
      </c>
      <c r="N1830" s="278" t="s">
        <v>46</v>
      </c>
      <c r="O1830" s="87"/>
      <c r="P1830" s="216">
        <f>O1830*H1830</f>
        <v>0</v>
      </c>
      <c r="Q1830" s="216">
        <v>0.00027</v>
      </c>
      <c r="R1830" s="216">
        <f>Q1830*H1830</f>
        <v>0.00043362000000000001</v>
      </c>
      <c r="S1830" s="216">
        <v>0</v>
      </c>
      <c r="T1830" s="217">
        <f>S1830*H1830</f>
        <v>0</v>
      </c>
      <c r="U1830" s="41"/>
      <c r="V1830" s="41"/>
      <c r="W1830" s="41"/>
      <c r="X1830" s="41"/>
      <c r="Y1830" s="41"/>
      <c r="Z1830" s="41"/>
      <c r="AA1830" s="41"/>
      <c r="AB1830" s="41"/>
      <c r="AC1830" s="41"/>
      <c r="AD1830" s="41"/>
      <c r="AE1830" s="41"/>
      <c r="AR1830" s="218" t="s">
        <v>396</v>
      </c>
      <c r="AT1830" s="218" t="s">
        <v>224</v>
      </c>
      <c r="AU1830" s="218" t="s">
        <v>85</v>
      </c>
      <c r="AY1830" s="20" t="s">
        <v>146</v>
      </c>
      <c r="BE1830" s="219">
        <f>IF(N1830="základní",J1830,0)</f>
        <v>0</v>
      </c>
      <c r="BF1830" s="219">
        <f>IF(N1830="snížená",J1830,0)</f>
        <v>0</v>
      </c>
      <c r="BG1830" s="219">
        <f>IF(N1830="zákl. přenesená",J1830,0)</f>
        <v>0</v>
      </c>
      <c r="BH1830" s="219">
        <f>IF(N1830="sníž. přenesená",J1830,0)</f>
        <v>0</v>
      </c>
      <c r="BI1830" s="219">
        <f>IF(N1830="nulová",J1830,0)</f>
        <v>0</v>
      </c>
      <c r="BJ1830" s="20" t="s">
        <v>83</v>
      </c>
      <c r="BK1830" s="219">
        <f>ROUND(I1830*H1830,2)</f>
        <v>0</v>
      </c>
      <c r="BL1830" s="20" t="s">
        <v>266</v>
      </c>
      <c r="BM1830" s="218" t="s">
        <v>2131</v>
      </c>
    </row>
    <row r="1831" s="13" customFormat="1">
      <c r="A1831" s="13"/>
      <c r="B1831" s="225"/>
      <c r="C1831" s="226"/>
      <c r="D1831" s="227" t="s">
        <v>157</v>
      </c>
      <c r="E1831" s="228" t="s">
        <v>19</v>
      </c>
      <c r="F1831" s="229" t="s">
        <v>2070</v>
      </c>
      <c r="G1831" s="226"/>
      <c r="H1831" s="228" t="s">
        <v>19</v>
      </c>
      <c r="I1831" s="230"/>
      <c r="J1831" s="226"/>
      <c r="K1831" s="226"/>
      <c r="L1831" s="231"/>
      <c r="M1831" s="232"/>
      <c r="N1831" s="233"/>
      <c r="O1831" s="233"/>
      <c r="P1831" s="233"/>
      <c r="Q1831" s="233"/>
      <c r="R1831" s="233"/>
      <c r="S1831" s="233"/>
      <c r="T1831" s="234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5" t="s">
        <v>157</v>
      </c>
      <c r="AU1831" s="235" t="s">
        <v>85</v>
      </c>
      <c r="AV1831" s="13" t="s">
        <v>83</v>
      </c>
      <c r="AW1831" s="13" t="s">
        <v>37</v>
      </c>
      <c r="AX1831" s="13" t="s">
        <v>75</v>
      </c>
      <c r="AY1831" s="235" t="s">
        <v>146</v>
      </c>
    </row>
    <row r="1832" s="13" customFormat="1">
      <c r="A1832" s="13"/>
      <c r="B1832" s="225"/>
      <c r="C1832" s="226"/>
      <c r="D1832" s="227" t="s">
        <v>157</v>
      </c>
      <c r="E1832" s="228" t="s">
        <v>19</v>
      </c>
      <c r="F1832" s="229" t="s">
        <v>502</v>
      </c>
      <c r="G1832" s="226"/>
      <c r="H1832" s="228" t="s">
        <v>19</v>
      </c>
      <c r="I1832" s="230"/>
      <c r="J1832" s="226"/>
      <c r="K1832" s="226"/>
      <c r="L1832" s="231"/>
      <c r="M1832" s="232"/>
      <c r="N1832" s="233"/>
      <c r="O1832" s="233"/>
      <c r="P1832" s="233"/>
      <c r="Q1832" s="233"/>
      <c r="R1832" s="233"/>
      <c r="S1832" s="233"/>
      <c r="T1832" s="234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5" t="s">
        <v>157</v>
      </c>
      <c r="AU1832" s="235" t="s">
        <v>85</v>
      </c>
      <c r="AV1832" s="13" t="s">
        <v>83</v>
      </c>
      <c r="AW1832" s="13" t="s">
        <v>37</v>
      </c>
      <c r="AX1832" s="13" t="s">
        <v>75</v>
      </c>
      <c r="AY1832" s="235" t="s">
        <v>146</v>
      </c>
    </row>
    <row r="1833" s="14" customFormat="1">
      <c r="A1833" s="14"/>
      <c r="B1833" s="236"/>
      <c r="C1833" s="237"/>
      <c r="D1833" s="227" t="s">
        <v>157</v>
      </c>
      <c r="E1833" s="238" t="s">
        <v>19</v>
      </c>
      <c r="F1833" s="239" t="s">
        <v>2113</v>
      </c>
      <c r="G1833" s="237"/>
      <c r="H1833" s="240">
        <v>14.6</v>
      </c>
      <c r="I1833" s="241"/>
      <c r="J1833" s="237"/>
      <c r="K1833" s="237"/>
      <c r="L1833" s="242"/>
      <c r="M1833" s="243"/>
      <c r="N1833" s="244"/>
      <c r="O1833" s="244"/>
      <c r="P1833" s="244"/>
      <c r="Q1833" s="244"/>
      <c r="R1833" s="244"/>
      <c r="S1833" s="244"/>
      <c r="T1833" s="245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46" t="s">
        <v>157</v>
      </c>
      <c r="AU1833" s="246" t="s">
        <v>85</v>
      </c>
      <c r="AV1833" s="14" t="s">
        <v>85</v>
      </c>
      <c r="AW1833" s="14" t="s">
        <v>37</v>
      </c>
      <c r="AX1833" s="14" t="s">
        <v>75</v>
      </c>
      <c r="AY1833" s="246" t="s">
        <v>146</v>
      </c>
    </row>
    <row r="1834" s="16" customFormat="1">
      <c r="A1834" s="16"/>
      <c r="B1834" s="258"/>
      <c r="C1834" s="259"/>
      <c r="D1834" s="227" t="s">
        <v>157</v>
      </c>
      <c r="E1834" s="260" t="s">
        <v>19</v>
      </c>
      <c r="F1834" s="261" t="s">
        <v>167</v>
      </c>
      <c r="G1834" s="259"/>
      <c r="H1834" s="262">
        <v>14.6</v>
      </c>
      <c r="I1834" s="263"/>
      <c r="J1834" s="259"/>
      <c r="K1834" s="259"/>
      <c r="L1834" s="264"/>
      <c r="M1834" s="265"/>
      <c r="N1834" s="266"/>
      <c r="O1834" s="266"/>
      <c r="P1834" s="266"/>
      <c r="Q1834" s="266"/>
      <c r="R1834" s="266"/>
      <c r="S1834" s="266"/>
      <c r="T1834" s="267"/>
      <c r="U1834" s="16"/>
      <c r="V1834" s="16"/>
      <c r="W1834" s="16"/>
      <c r="X1834" s="16"/>
      <c r="Y1834" s="16"/>
      <c r="Z1834" s="16"/>
      <c r="AA1834" s="16"/>
      <c r="AB1834" s="16"/>
      <c r="AC1834" s="16"/>
      <c r="AD1834" s="16"/>
      <c r="AE1834" s="16"/>
      <c r="AT1834" s="268" t="s">
        <v>157</v>
      </c>
      <c r="AU1834" s="268" t="s">
        <v>85</v>
      </c>
      <c r="AV1834" s="16" t="s">
        <v>153</v>
      </c>
      <c r="AW1834" s="16" t="s">
        <v>37</v>
      </c>
      <c r="AX1834" s="16" t="s">
        <v>75</v>
      </c>
      <c r="AY1834" s="268" t="s">
        <v>146</v>
      </c>
    </row>
    <row r="1835" s="14" customFormat="1">
      <c r="A1835" s="14"/>
      <c r="B1835" s="236"/>
      <c r="C1835" s="237"/>
      <c r="D1835" s="227" t="s">
        <v>157</v>
      </c>
      <c r="E1835" s="238" t="s">
        <v>19</v>
      </c>
      <c r="F1835" s="239" t="s">
        <v>2132</v>
      </c>
      <c r="G1835" s="237"/>
      <c r="H1835" s="240">
        <v>1.6060000000000001</v>
      </c>
      <c r="I1835" s="241"/>
      <c r="J1835" s="237"/>
      <c r="K1835" s="237"/>
      <c r="L1835" s="242"/>
      <c r="M1835" s="243"/>
      <c r="N1835" s="244"/>
      <c r="O1835" s="244"/>
      <c r="P1835" s="244"/>
      <c r="Q1835" s="244"/>
      <c r="R1835" s="244"/>
      <c r="S1835" s="244"/>
      <c r="T1835" s="245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46" t="s">
        <v>157</v>
      </c>
      <c r="AU1835" s="246" t="s">
        <v>85</v>
      </c>
      <c r="AV1835" s="14" t="s">
        <v>85</v>
      </c>
      <c r="AW1835" s="14" t="s">
        <v>37</v>
      </c>
      <c r="AX1835" s="14" t="s">
        <v>83</v>
      </c>
      <c r="AY1835" s="246" t="s">
        <v>146</v>
      </c>
    </row>
    <row r="1836" s="2" customFormat="1" ht="16.5" customHeight="1">
      <c r="A1836" s="41"/>
      <c r="B1836" s="42"/>
      <c r="C1836" s="207" t="s">
        <v>2133</v>
      </c>
      <c r="D1836" s="207" t="s">
        <v>148</v>
      </c>
      <c r="E1836" s="208" t="s">
        <v>2134</v>
      </c>
      <c r="F1836" s="209" t="s">
        <v>2135</v>
      </c>
      <c r="G1836" s="210" t="s">
        <v>318</v>
      </c>
      <c r="H1836" s="211">
        <v>39.200000000000003</v>
      </c>
      <c r="I1836" s="212"/>
      <c r="J1836" s="213">
        <f>ROUND(I1836*H1836,2)</f>
        <v>0</v>
      </c>
      <c r="K1836" s="209" t="s">
        <v>152</v>
      </c>
      <c r="L1836" s="47"/>
      <c r="M1836" s="214" t="s">
        <v>19</v>
      </c>
      <c r="N1836" s="215" t="s">
        <v>46</v>
      </c>
      <c r="O1836" s="87"/>
      <c r="P1836" s="216">
        <f>O1836*H1836</f>
        <v>0</v>
      </c>
      <c r="Q1836" s="216">
        <v>0</v>
      </c>
      <c r="R1836" s="216">
        <f>Q1836*H1836</f>
        <v>0</v>
      </c>
      <c r="S1836" s="216">
        <v>0</v>
      </c>
      <c r="T1836" s="217">
        <f>S1836*H1836</f>
        <v>0</v>
      </c>
      <c r="U1836" s="41"/>
      <c r="V1836" s="41"/>
      <c r="W1836" s="41"/>
      <c r="X1836" s="41"/>
      <c r="Y1836" s="41"/>
      <c r="Z1836" s="41"/>
      <c r="AA1836" s="41"/>
      <c r="AB1836" s="41"/>
      <c r="AC1836" s="41"/>
      <c r="AD1836" s="41"/>
      <c r="AE1836" s="41"/>
      <c r="AR1836" s="218" t="s">
        <v>266</v>
      </c>
      <c r="AT1836" s="218" t="s">
        <v>148</v>
      </c>
      <c r="AU1836" s="218" t="s">
        <v>85</v>
      </c>
      <c r="AY1836" s="20" t="s">
        <v>146</v>
      </c>
      <c r="BE1836" s="219">
        <f>IF(N1836="základní",J1836,0)</f>
        <v>0</v>
      </c>
      <c r="BF1836" s="219">
        <f>IF(N1836="snížená",J1836,0)</f>
        <v>0</v>
      </c>
      <c r="BG1836" s="219">
        <f>IF(N1836="zákl. přenesená",J1836,0)</f>
        <v>0</v>
      </c>
      <c r="BH1836" s="219">
        <f>IF(N1836="sníž. přenesená",J1836,0)</f>
        <v>0</v>
      </c>
      <c r="BI1836" s="219">
        <f>IF(N1836="nulová",J1836,0)</f>
        <v>0</v>
      </c>
      <c r="BJ1836" s="20" t="s">
        <v>83</v>
      </c>
      <c r="BK1836" s="219">
        <f>ROUND(I1836*H1836,2)</f>
        <v>0</v>
      </c>
      <c r="BL1836" s="20" t="s">
        <v>266</v>
      </c>
      <c r="BM1836" s="218" t="s">
        <v>2136</v>
      </c>
    </row>
    <row r="1837" s="2" customFormat="1">
      <c r="A1837" s="41"/>
      <c r="B1837" s="42"/>
      <c r="C1837" s="43"/>
      <c r="D1837" s="220" t="s">
        <v>155</v>
      </c>
      <c r="E1837" s="43"/>
      <c r="F1837" s="221" t="s">
        <v>2137</v>
      </c>
      <c r="G1837" s="43"/>
      <c r="H1837" s="43"/>
      <c r="I1837" s="222"/>
      <c r="J1837" s="43"/>
      <c r="K1837" s="43"/>
      <c r="L1837" s="47"/>
      <c r="M1837" s="223"/>
      <c r="N1837" s="224"/>
      <c r="O1837" s="87"/>
      <c r="P1837" s="87"/>
      <c r="Q1837" s="87"/>
      <c r="R1837" s="87"/>
      <c r="S1837" s="87"/>
      <c r="T1837" s="88"/>
      <c r="U1837" s="41"/>
      <c r="V1837" s="41"/>
      <c r="W1837" s="41"/>
      <c r="X1837" s="41"/>
      <c r="Y1837" s="41"/>
      <c r="Z1837" s="41"/>
      <c r="AA1837" s="41"/>
      <c r="AB1837" s="41"/>
      <c r="AC1837" s="41"/>
      <c r="AD1837" s="41"/>
      <c r="AE1837" s="41"/>
      <c r="AT1837" s="20" t="s">
        <v>155</v>
      </c>
      <c r="AU1837" s="20" t="s">
        <v>85</v>
      </c>
    </row>
    <row r="1838" s="13" customFormat="1">
      <c r="A1838" s="13"/>
      <c r="B1838" s="225"/>
      <c r="C1838" s="226"/>
      <c r="D1838" s="227" t="s">
        <v>157</v>
      </c>
      <c r="E1838" s="228" t="s">
        <v>19</v>
      </c>
      <c r="F1838" s="229" t="s">
        <v>2072</v>
      </c>
      <c r="G1838" s="226"/>
      <c r="H1838" s="228" t="s">
        <v>19</v>
      </c>
      <c r="I1838" s="230"/>
      <c r="J1838" s="226"/>
      <c r="K1838" s="226"/>
      <c r="L1838" s="231"/>
      <c r="M1838" s="232"/>
      <c r="N1838" s="233"/>
      <c r="O1838" s="233"/>
      <c r="P1838" s="233"/>
      <c r="Q1838" s="233"/>
      <c r="R1838" s="233"/>
      <c r="S1838" s="233"/>
      <c r="T1838" s="234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5" t="s">
        <v>157</v>
      </c>
      <c r="AU1838" s="235" t="s">
        <v>85</v>
      </c>
      <c r="AV1838" s="13" t="s">
        <v>83</v>
      </c>
      <c r="AW1838" s="13" t="s">
        <v>37</v>
      </c>
      <c r="AX1838" s="13" t="s">
        <v>75</v>
      </c>
      <c r="AY1838" s="235" t="s">
        <v>146</v>
      </c>
    </row>
    <row r="1839" s="13" customFormat="1">
      <c r="A1839" s="13"/>
      <c r="B1839" s="225"/>
      <c r="C1839" s="226"/>
      <c r="D1839" s="227" t="s">
        <v>157</v>
      </c>
      <c r="E1839" s="228" t="s">
        <v>19</v>
      </c>
      <c r="F1839" s="229" t="s">
        <v>505</v>
      </c>
      <c r="G1839" s="226"/>
      <c r="H1839" s="228" t="s">
        <v>19</v>
      </c>
      <c r="I1839" s="230"/>
      <c r="J1839" s="226"/>
      <c r="K1839" s="226"/>
      <c r="L1839" s="231"/>
      <c r="M1839" s="232"/>
      <c r="N1839" s="233"/>
      <c r="O1839" s="233"/>
      <c r="P1839" s="233"/>
      <c r="Q1839" s="233"/>
      <c r="R1839" s="233"/>
      <c r="S1839" s="233"/>
      <c r="T1839" s="234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5" t="s">
        <v>157</v>
      </c>
      <c r="AU1839" s="235" t="s">
        <v>85</v>
      </c>
      <c r="AV1839" s="13" t="s">
        <v>83</v>
      </c>
      <c r="AW1839" s="13" t="s">
        <v>37</v>
      </c>
      <c r="AX1839" s="13" t="s">
        <v>75</v>
      </c>
      <c r="AY1839" s="235" t="s">
        <v>146</v>
      </c>
    </row>
    <row r="1840" s="14" customFormat="1">
      <c r="A1840" s="14"/>
      <c r="B1840" s="236"/>
      <c r="C1840" s="237"/>
      <c r="D1840" s="227" t="s">
        <v>157</v>
      </c>
      <c r="E1840" s="238" t="s">
        <v>19</v>
      </c>
      <c r="F1840" s="239" t="s">
        <v>2122</v>
      </c>
      <c r="G1840" s="237"/>
      <c r="H1840" s="240">
        <v>39.200000000000003</v>
      </c>
      <c r="I1840" s="241"/>
      <c r="J1840" s="237"/>
      <c r="K1840" s="237"/>
      <c r="L1840" s="242"/>
      <c r="M1840" s="243"/>
      <c r="N1840" s="244"/>
      <c r="O1840" s="244"/>
      <c r="P1840" s="244"/>
      <c r="Q1840" s="244"/>
      <c r="R1840" s="244"/>
      <c r="S1840" s="244"/>
      <c r="T1840" s="245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46" t="s">
        <v>157</v>
      </c>
      <c r="AU1840" s="246" t="s">
        <v>85</v>
      </c>
      <c r="AV1840" s="14" t="s">
        <v>85</v>
      </c>
      <c r="AW1840" s="14" t="s">
        <v>37</v>
      </c>
      <c r="AX1840" s="14" t="s">
        <v>75</v>
      </c>
      <c r="AY1840" s="246" t="s">
        <v>146</v>
      </c>
    </row>
    <row r="1841" s="16" customFormat="1">
      <c r="A1841" s="16"/>
      <c r="B1841" s="258"/>
      <c r="C1841" s="259"/>
      <c r="D1841" s="227" t="s">
        <v>157</v>
      </c>
      <c r="E1841" s="260" t="s">
        <v>19</v>
      </c>
      <c r="F1841" s="261" t="s">
        <v>167</v>
      </c>
      <c r="G1841" s="259"/>
      <c r="H1841" s="262">
        <v>39.200000000000003</v>
      </c>
      <c r="I1841" s="263"/>
      <c r="J1841" s="259"/>
      <c r="K1841" s="259"/>
      <c r="L1841" s="264"/>
      <c r="M1841" s="265"/>
      <c r="N1841" s="266"/>
      <c r="O1841" s="266"/>
      <c r="P1841" s="266"/>
      <c r="Q1841" s="266"/>
      <c r="R1841" s="266"/>
      <c r="S1841" s="266"/>
      <c r="T1841" s="267"/>
      <c r="U1841" s="16"/>
      <c r="V1841" s="16"/>
      <c r="W1841" s="16"/>
      <c r="X1841" s="16"/>
      <c r="Y1841" s="16"/>
      <c r="Z1841" s="16"/>
      <c r="AA1841" s="16"/>
      <c r="AB1841" s="16"/>
      <c r="AC1841" s="16"/>
      <c r="AD1841" s="16"/>
      <c r="AE1841" s="16"/>
      <c r="AT1841" s="268" t="s">
        <v>157</v>
      </c>
      <c r="AU1841" s="268" t="s">
        <v>85</v>
      </c>
      <c r="AV1841" s="16" t="s">
        <v>153</v>
      </c>
      <c r="AW1841" s="16" t="s">
        <v>37</v>
      </c>
      <c r="AX1841" s="16" t="s">
        <v>83</v>
      </c>
      <c r="AY1841" s="268" t="s">
        <v>146</v>
      </c>
    </row>
    <row r="1842" s="2" customFormat="1" ht="24.15" customHeight="1">
      <c r="A1842" s="41"/>
      <c r="B1842" s="42"/>
      <c r="C1842" s="269" t="s">
        <v>2138</v>
      </c>
      <c r="D1842" s="269" t="s">
        <v>224</v>
      </c>
      <c r="E1842" s="270" t="s">
        <v>2094</v>
      </c>
      <c r="F1842" s="271" t="s">
        <v>2095</v>
      </c>
      <c r="G1842" s="272" t="s">
        <v>232</v>
      </c>
      <c r="H1842" s="273">
        <v>4.3120000000000003</v>
      </c>
      <c r="I1842" s="274"/>
      <c r="J1842" s="275">
        <f>ROUND(I1842*H1842,2)</f>
        <v>0</v>
      </c>
      <c r="K1842" s="271" t="s">
        <v>152</v>
      </c>
      <c r="L1842" s="276"/>
      <c r="M1842" s="277" t="s">
        <v>19</v>
      </c>
      <c r="N1842" s="278" t="s">
        <v>46</v>
      </c>
      <c r="O1842" s="87"/>
      <c r="P1842" s="216">
        <f>O1842*H1842</f>
        <v>0</v>
      </c>
      <c r="Q1842" s="216">
        <v>0.0023500000000000001</v>
      </c>
      <c r="R1842" s="216">
        <f>Q1842*H1842</f>
        <v>0.0101332</v>
      </c>
      <c r="S1842" s="216">
        <v>0</v>
      </c>
      <c r="T1842" s="217">
        <f>S1842*H1842</f>
        <v>0</v>
      </c>
      <c r="U1842" s="41"/>
      <c r="V1842" s="41"/>
      <c r="W1842" s="41"/>
      <c r="X1842" s="41"/>
      <c r="Y1842" s="41"/>
      <c r="Z1842" s="41"/>
      <c r="AA1842" s="41"/>
      <c r="AB1842" s="41"/>
      <c r="AC1842" s="41"/>
      <c r="AD1842" s="41"/>
      <c r="AE1842" s="41"/>
      <c r="AR1842" s="218" t="s">
        <v>396</v>
      </c>
      <c r="AT1842" s="218" t="s">
        <v>224</v>
      </c>
      <c r="AU1842" s="218" t="s">
        <v>85</v>
      </c>
      <c r="AY1842" s="20" t="s">
        <v>146</v>
      </c>
      <c r="BE1842" s="219">
        <f>IF(N1842="základní",J1842,0)</f>
        <v>0</v>
      </c>
      <c r="BF1842" s="219">
        <f>IF(N1842="snížená",J1842,0)</f>
        <v>0</v>
      </c>
      <c r="BG1842" s="219">
        <f>IF(N1842="zákl. přenesená",J1842,0)</f>
        <v>0</v>
      </c>
      <c r="BH1842" s="219">
        <f>IF(N1842="sníž. přenesená",J1842,0)</f>
        <v>0</v>
      </c>
      <c r="BI1842" s="219">
        <f>IF(N1842="nulová",J1842,0)</f>
        <v>0</v>
      </c>
      <c r="BJ1842" s="20" t="s">
        <v>83</v>
      </c>
      <c r="BK1842" s="219">
        <f>ROUND(I1842*H1842,2)</f>
        <v>0</v>
      </c>
      <c r="BL1842" s="20" t="s">
        <v>266</v>
      </c>
      <c r="BM1842" s="218" t="s">
        <v>2139</v>
      </c>
    </row>
    <row r="1843" s="14" customFormat="1">
      <c r="A1843" s="14"/>
      <c r="B1843" s="236"/>
      <c r="C1843" s="237"/>
      <c r="D1843" s="227" t="s">
        <v>157</v>
      </c>
      <c r="E1843" s="238" t="s">
        <v>19</v>
      </c>
      <c r="F1843" s="239" t="s">
        <v>2140</v>
      </c>
      <c r="G1843" s="237"/>
      <c r="H1843" s="240">
        <v>4.3120000000000003</v>
      </c>
      <c r="I1843" s="241"/>
      <c r="J1843" s="237"/>
      <c r="K1843" s="237"/>
      <c r="L1843" s="242"/>
      <c r="M1843" s="243"/>
      <c r="N1843" s="244"/>
      <c r="O1843" s="244"/>
      <c r="P1843" s="244"/>
      <c r="Q1843" s="244"/>
      <c r="R1843" s="244"/>
      <c r="S1843" s="244"/>
      <c r="T1843" s="245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46" t="s">
        <v>157</v>
      </c>
      <c r="AU1843" s="246" t="s">
        <v>85</v>
      </c>
      <c r="AV1843" s="14" t="s">
        <v>85</v>
      </c>
      <c r="AW1843" s="14" t="s">
        <v>37</v>
      </c>
      <c r="AX1843" s="14" t="s">
        <v>83</v>
      </c>
      <c r="AY1843" s="246" t="s">
        <v>146</v>
      </c>
    </row>
    <row r="1844" s="2" customFormat="1" ht="24.15" customHeight="1">
      <c r="A1844" s="41"/>
      <c r="B1844" s="42"/>
      <c r="C1844" s="207" t="s">
        <v>2141</v>
      </c>
      <c r="D1844" s="207" t="s">
        <v>148</v>
      </c>
      <c r="E1844" s="208" t="s">
        <v>2142</v>
      </c>
      <c r="F1844" s="209" t="s">
        <v>2143</v>
      </c>
      <c r="G1844" s="210" t="s">
        <v>716</v>
      </c>
      <c r="H1844" s="280"/>
      <c r="I1844" s="212"/>
      <c r="J1844" s="213">
        <f>ROUND(I1844*H1844,2)</f>
        <v>0</v>
      </c>
      <c r="K1844" s="209" t="s">
        <v>152</v>
      </c>
      <c r="L1844" s="47"/>
      <c r="M1844" s="214" t="s">
        <v>19</v>
      </c>
      <c r="N1844" s="215" t="s">
        <v>46</v>
      </c>
      <c r="O1844" s="87"/>
      <c r="P1844" s="216">
        <f>O1844*H1844</f>
        <v>0</v>
      </c>
      <c r="Q1844" s="216">
        <v>0</v>
      </c>
      <c r="R1844" s="216">
        <f>Q1844*H1844</f>
        <v>0</v>
      </c>
      <c r="S1844" s="216">
        <v>0</v>
      </c>
      <c r="T1844" s="217">
        <f>S1844*H1844</f>
        <v>0</v>
      </c>
      <c r="U1844" s="41"/>
      <c r="V1844" s="41"/>
      <c r="W1844" s="41"/>
      <c r="X1844" s="41"/>
      <c r="Y1844" s="41"/>
      <c r="Z1844" s="41"/>
      <c r="AA1844" s="41"/>
      <c r="AB1844" s="41"/>
      <c r="AC1844" s="41"/>
      <c r="AD1844" s="41"/>
      <c r="AE1844" s="41"/>
      <c r="AR1844" s="218" t="s">
        <v>266</v>
      </c>
      <c r="AT1844" s="218" t="s">
        <v>148</v>
      </c>
      <c r="AU1844" s="218" t="s">
        <v>85</v>
      </c>
      <c r="AY1844" s="20" t="s">
        <v>146</v>
      </c>
      <c r="BE1844" s="219">
        <f>IF(N1844="základní",J1844,0)</f>
        <v>0</v>
      </c>
      <c r="BF1844" s="219">
        <f>IF(N1844="snížená",J1844,0)</f>
        <v>0</v>
      </c>
      <c r="BG1844" s="219">
        <f>IF(N1844="zákl. přenesená",J1844,0)</f>
        <v>0</v>
      </c>
      <c r="BH1844" s="219">
        <f>IF(N1844="sníž. přenesená",J1844,0)</f>
        <v>0</v>
      </c>
      <c r="BI1844" s="219">
        <f>IF(N1844="nulová",J1844,0)</f>
        <v>0</v>
      </c>
      <c r="BJ1844" s="20" t="s">
        <v>83</v>
      </c>
      <c r="BK1844" s="219">
        <f>ROUND(I1844*H1844,2)</f>
        <v>0</v>
      </c>
      <c r="BL1844" s="20" t="s">
        <v>266</v>
      </c>
      <c r="BM1844" s="218" t="s">
        <v>2144</v>
      </c>
    </row>
    <row r="1845" s="2" customFormat="1">
      <c r="A1845" s="41"/>
      <c r="B1845" s="42"/>
      <c r="C1845" s="43"/>
      <c r="D1845" s="220" t="s">
        <v>155</v>
      </c>
      <c r="E1845" s="43"/>
      <c r="F1845" s="221" t="s">
        <v>2145</v>
      </c>
      <c r="G1845" s="43"/>
      <c r="H1845" s="43"/>
      <c r="I1845" s="222"/>
      <c r="J1845" s="43"/>
      <c r="K1845" s="43"/>
      <c r="L1845" s="47"/>
      <c r="M1845" s="223"/>
      <c r="N1845" s="224"/>
      <c r="O1845" s="87"/>
      <c r="P1845" s="87"/>
      <c r="Q1845" s="87"/>
      <c r="R1845" s="87"/>
      <c r="S1845" s="87"/>
      <c r="T1845" s="88"/>
      <c r="U1845" s="41"/>
      <c r="V1845" s="41"/>
      <c r="W1845" s="41"/>
      <c r="X1845" s="41"/>
      <c r="Y1845" s="41"/>
      <c r="Z1845" s="41"/>
      <c r="AA1845" s="41"/>
      <c r="AB1845" s="41"/>
      <c r="AC1845" s="41"/>
      <c r="AD1845" s="41"/>
      <c r="AE1845" s="41"/>
      <c r="AT1845" s="20" t="s">
        <v>155</v>
      </c>
      <c r="AU1845" s="20" t="s">
        <v>85</v>
      </c>
    </row>
    <row r="1846" s="12" customFormat="1" ht="22.8" customHeight="1">
      <c r="A1846" s="12"/>
      <c r="B1846" s="191"/>
      <c r="C1846" s="192"/>
      <c r="D1846" s="193" t="s">
        <v>74</v>
      </c>
      <c r="E1846" s="205" t="s">
        <v>2146</v>
      </c>
      <c r="F1846" s="205" t="s">
        <v>2147</v>
      </c>
      <c r="G1846" s="192"/>
      <c r="H1846" s="192"/>
      <c r="I1846" s="195"/>
      <c r="J1846" s="206">
        <f>BK1846</f>
        <v>0</v>
      </c>
      <c r="K1846" s="192"/>
      <c r="L1846" s="197"/>
      <c r="M1846" s="198"/>
      <c r="N1846" s="199"/>
      <c r="O1846" s="199"/>
      <c r="P1846" s="200">
        <f>SUM(P1847:P1886)</f>
        <v>0</v>
      </c>
      <c r="Q1846" s="199"/>
      <c r="R1846" s="200">
        <f>SUM(R1847:R1886)</f>
        <v>1.3409309999999999</v>
      </c>
      <c r="S1846" s="199"/>
      <c r="T1846" s="201">
        <f>SUM(T1847:T1886)</f>
        <v>0</v>
      </c>
      <c r="U1846" s="12"/>
      <c r="V1846" s="12"/>
      <c r="W1846" s="12"/>
      <c r="X1846" s="12"/>
      <c r="Y1846" s="12"/>
      <c r="Z1846" s="12"/>
      <c r="AA1846" s="12"/>
      <c r="AB1846" s="12"/>
      <c r="AC1846" s="12"/>
      <c r="AD1846" s="12"/>
      <c r="AE1846" s="12"/>
      <c r="AR1846" s="202" t="s">
        <v>85</v>
      </c>
      <c r="AT1846" s="203" t="s">
        <v>74</v>
      </c>
      <c r="AU1846" s="203" t="s">
        <v>83</v>
      </c>
      <c r="AY1846" s="202" t="s">
        <v>146</v>
      </c>
      <c r="BK1846" s="204">
        <f>SUM(BK1847:BK1886)</f>
        <v>0</v>
      </c>
    </row>
    <row r="1847" s="2" customFormat="1" ht="16.5" customHeight="1">
      <c r="A1847" s="41"/>
      <c r="B1847" s="42"/>
      <c r="C1847" s="207" t="s">
        <v>2148</v>
      </c>
      <c r="D1847" s="207" t="s">
        <v>148</v>
      </c>
      <c r="E1847" s="208" t="s">
        <v>2149</v>
      </c>
      <c r="F1847" s="209" t="s">
        <v>2150</v>
      </c>
      <c r="G1847" s="210" t="s">
        <v>232</v>
      </c>
      <c r="H1847" s="211">
        <v>67.439999999999998</v>
      </c>
      <c r="I1847" s="212"/>
      <c r="J1847" s="213">
        <f>ROUND(I1847*H1847,2)</f>
        <v>0</v>
      </c>
      <c r="K1847" s="209" t="s">
        <v>152</v>
      </c>
      <c r="L1847" s="47"/>
      <c r="M1847" s="214" t="s">
        <v>19</v>
      </c>
      <c r="N1847" s="215" t="s">
        <v>46</v>
      </c>
      <c r="O1847" s="87"/>
      <c r="P1847" s="216">
        <f>O1847*H1847</f>
        <v>0</v>
      </c>
      <c r="Q1847" s="216">
        <v>0.00029999999999999997</v>
      </c>
      <c r="R1847" s="216">
        <f>Q1847*H1847</f>
        <v>0.020231999999999997</v>
      </c>
      <c r="S1847" s="216">
        <v>0</v>
      </c>
      <c r="T1847" s="217">
        <f>S1847*H1847</f>
        <v>0</v>
      </c>
      <c r="U1847" s="41"/>
      <c r="V1847" s="41"/>
      <c r="W1847" s="41"/>
      <c r="X1847" s="41"/>
      <c r="Y1847" s="41"/>
      <c r="Z1847" s="41"/>
      <c r="AA1847" s="41"/>
      <c r="AB1847" s="41"/>
      <c r="AC1847" s="41"/>
      <c r="AD1847" s="41"/>
      <c r="AE1847" s="41"/>
      <c r="AR1847" s="218" t="s">
        <v>266</v>
      </c>
      <c r="AT1847" s="218" t="s">
        <v>148</v>
      </c>
      <c r="AU1847" s="218" t="s">
        <v>85</v>
      </c>
      <c r="AY1847" s="20" t="s">
        <v>146</v>
      </c>
      <c r="BE1847" s="219">
        <f>IF(N1847="základní",J1847,0)</f>
        <v>0</v>
      </c>
      <c r="BF1847" s="219">
        <f>IF(N1847="snížená",J1847,0)</f>
        <v>0</v>
      </c>
      <c r="BG1847" s="219">
        <f>IF(N1847="zákl. přenesená",J1847,0)</f>
        <v>0</v>
      </c>
      <c r="BH1847" s="219">
        <f>IF(N1847="sníž. přenesená",J1847,0)</f>
        <v>0</v>
      </c>
      <c r="BI1847" s="219">
        <f>IF(N1847="nulová",J1847,0)</f>
        <v>0</v>
      </c>
      <c r="BJ1847" s="20" t="s">
        <v>83</v>
      </c>
      <c r="BK1847" s="219">
        <f>ROUND(I1847*H1847,2)</f>
        <v>0</v>
      </c>
      <c r="BL1847" s="20" t="s">
        <v>266</v>
      </c>
      <c r="BM1847" s="218" t="s">
        <v>2151</v>
      </c>
    </row>
    <row r="1848" s="2" customFormat="1">
      <c r="A1848" s="41"/>
      <c r="B1848" s="42"/>
      <c r="C1848" s="43"/>
      <c r="D1848" s="220" t="s">
        <v>155</v>
      </c>
      <c r="E1848" s="43"/>
      <c r="F1848" s="221" t="s">
        <v>2152</v>
      </c>
      <c r="G1848" s="43"/>
      <c r="H1848" s="43"/>
      <c r="I1848" s="222"/>
      <c r="J1848" s="43"/>
      <c r="K1848" s="43"/>
      <c r="L1848" s="47"/>
      <c r="M1848" s="223"/>
      <c r="N1848" s="224"/>
      <c r="O1848" s="87"/>
      <c r="P1848" s="87"/>
      <c r="Q1848" s="87"/>
      <c r="R1848" s="87"/>
      <c r="S1848" s="87"/>
      <c r="T1848" s="88"/>
      <c r="U1848" s="41"/>
      <c r="V1848" s="41"/>
      <c r="W1848" s="41"/>
      <c r="X1848" s="41"/>
      <c r="Y1848" s="41"/>
      <c r="Z1848" s="41"/>
      <c r="AA1848" s="41"/>
      <c r="AB1848" s="41"/>
      <c r="AC1848" s="41"/>
      <c r="AD1848" s="41"/>
      <c r="AE1848" s="41"/>
      <c r="AT1848" s="20" t="s">
        <v>155</v>
      </c>
      <c r="AU1848" s="20" t="s">
        <v>85</v>
      </c>
    </row>
    <row r="1849" s="13" customFormat="1">
      <c r="A1849" s="13"/>
      <c r="B1849" s="225"/>
      <c r="C1849" s="226"/>
      <c r="D1849" s="227" t="s">
        <v>157</v>
      </c>
      <c r="E1849" s="228" t="s">
        <v>19</v>
      </c>
      <c r="F1849" s="229" t="s">
        <v>416</v>
      </c>
      <c r="G1849" s="226"/>
      <c r="H1849" s="228" t="s">
        <v>19</v>
      </c>
      <c r="I1849" s="230"/>
      <c r="J1849" s="226"/>
      <c r="K1849" s="226"/>
      <c r="L1849" s="231"/>
      <c r="M1849" s="232"/>
      <c r="N1849" s="233"/>
      <c r="O1849" s="233"/>
      <c r="P1849" s="233"/>
      <c r="Q1849" s="233"/>
      <c r="R1849" s="233"/>
      <c r="S1849" s="233"/>
      <c r="T1849" s="234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5" t="s">
        <v>157</v>
      </c>
      <c r="AU1849" s="235" t="s">
        <v>85</v>
      </c>
      <c r="AV1849" s="13" t="s">
        <v>83</v>
      </c>
      <c r="AW1849" s="13" t="s">
        <v>37</v>
      </c>
      <c r="AX1849" s="13" t="s">
        <v>75</v>
      </c>
      <c r="AY1849" s="235" t="s">
        <v>146</v>
      </c>
    </row>
    <row r="1850" s="14" customFormat="1">
      <c r="A1850" s="14"/>
      <c r="B1850" s="236"/>
      <c r="C1850" s="237"/>
      <c r="D1850" s="227" t="s">
        <v>157</v>
      </c>
      <c r="E1850" s="238" t="s">
        <v>19</v>
      </c>
      <c r="F1850" s="239" t="s">
        <v>2153</v>
      </c>
      <c r="G1850" s="237"/>
      <c r="H1850" s="240">
        <v>39.039999999999999</v>
      </c>
      <c r="I1850" s="241"/>
      <c r="J1850" s="237"/>
      <c r="K1850" s="237"/>
      <c r="L1850" s="242"/>
      <c r="M1850" s="243"/>
      <c r="N1850" s="244"/>
      <c r="O1850" s="244"/>
      <c r="P1850" s="244"/>
      <c r="Q1850" s="244"/>
      <c r="R1850" s="244"/>
      <c r="S1850" s="244"/>
      <c r="T1850" s="245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46" t="s">
        <v>157</v>
      </c>
      <c r="AU1850" s="246" t="s">
        <v>85</v>
      </c>
      <c r="AV1850" s="14" t="s">
        <v>85</v>
      </c>
      <c r="AW1850" s="14" t="s">
        <v>37</v>
      </c>
      <c r="AX1850" s="14" t="s">
        <v>75</v>
      </c>
      <c r="AY1850" s="246" t="s">
        <v>146</v>
      </c>
    </row>
    <row r="1851" s="13" customFormat="1">
      <c r="A1851" s="13"/>
      <c r="B1851" s="225"/>
      <c r="C1851" s="226"/>
      <c r="D1851" s="227" t="s">
        <v>157</v>
      </c>
      <c r="E1851" s="228" t="s">
        <v>19</v>
      </c>
      <c r="F1851" s="229" t="s">
        <v>418</v>
      </c>
      <c r="G1851" s="226"/>
      <c r="H1851" s="228" t="s">
        <v>19</v>
      </c>
      <c r="I1851" s="230"/>
      <c r="J1851" s="226"/>
      <c r="K1851" s="226"/>
      <c r="L1851" s="231"/>
      <c r="M1851" s="232"/>
      <c r="N1851" s="233"/>
      <c r="O1851" s="233"/>
      <c r="P1851" s="233"/>
      <c r="Q1851" s="233"/>
      <c r="R1851" s="233"/>
      <c r="S1851" s="233"/>
      <c r="T1851" s="234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5" t="s">
        <v>157</v>
      </c>
      <c r="AU1851" s="235" t="s">
        <v>85</v>
      </c>
      <c r="AV1851" s="13" t="s">
        <v>83</v>
      </c>
      <c r="AW1851" s="13" t="s">
        <v>37</v>
      </c>
      <c r="AX1851" s="13" t="s">
        <v>75</v>
      </c>
      <c r="AY1851" s="235" t="s">
        <v>146</v>
      </c>
    </row>
    <row r="1852" s="14" customFormat="1">
      <c r="A1852" s="14"/>
      <c r="B1852" s="236"/>
      <c r="C1852" s="237"/>
      <c r="D1852" s="227" t="s">
        <v>157</v>
      </c>
      <c r="E1852" s="238" t="s">
        <v>19</v>
      </c>
      <c r="F1852" s="239" t="s">
        <v>2154</v>
      </c>
      <c r="G1852" s="237"/>
      <c r="H1852" s="240">
        <v>2.1600000000000001</v>
      </c>
      <c r="I1852" s="241"/>
      <c r="J1852" s="237"/>
      <c r="K1852" s="237"/>
      <c r="L1852" s="242"/>
      <c r="M1852" s="243"/>
      <c r="N1852" s="244"/>
      <c r="O1852" s="244"/>
      <c r="P1852" s="244"/>
      <c r="Q1852" s="244"/>
      <c r="R1852" s="244"/>
      <c r="S1852" s="244"/>
      <c r="T1852" s="245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46" t="s">
        <v>157</v>
      </c>
      <c r="AU1852" s="246" t="s">
        <v>85</v>
      </c>
      <c r="AV1852" s="14" t="s">
        <v>85</v>
      </c>
      <c r="AW1852" s="14" t="s">
        <v>37</v>
      </c>
      <c r="AX1852" s="14" t="s">
        <v>75</v>
      </c>
      <c r="AY1852" s="246" t="s">
        <v>146</v>
      </c>
    </row>
    <row r="1853" s="13" customFormat="1">
      <c r="A1853" s="13"/>
      <c r="B1853" s="225"/>
      <c r="C1853" s="226"/>
      <c r="D1853" s="227" t="s">
        <v>157</v>
      </c>
      <c r="E1853" s="228" t="s">
        <v>19</v>
      </c>
      <c r="F1853" s="229" t="s">
        <v>304</v>
      </c>
      <c r="G1853" s="226"/>
      <c r="H1853" s="228" t="s">
        <v>19</v>
      </c>
      <c r="I1853" s="230"/>
      <c r="J1853" s="226"/>
      <c r="K1853" s="226"/>
      <c r="L1853" s="231"/>
      <c r="M1853" s="232"/>
      <c r="N1853" s="233"/>
      <c r="O1853" s="233"/>
      <c r="P1853" s="233"/>
      <c r="Q1853" s="233"/>
      <c r="R1853" s="233"/>
      <c r="S1853" s="233"/>
      <c r="T1853" s="234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5" t="s">
        <v>157</v>
      </c>
      <c r="AU1853" s="235" t="s">
        <v>85</v>
      </c>
      <c r="AV1853" s="13" t="s">
        <v>83</v>
      </c>
      <c r="AW1853" s="13" t="s">
        <v>37</v>
      </c>
      <c r="AX1853" s="13" t="s">
        <v>75</v>
      </c>
      <c r="AY1853" s="235" t="s">
        <v>146</v>
      </c>
    </row>
    <row r="1854" s="14" customFormat="1">
      <c r="A1854" s="14"/>
      <c r="B1854" s="236"/>
      <c r="C1854" s="237"/>
      <c r="D1854" s="227" t="s">
        <v>157</v>
      </c>
      <c r="E1854" s="238" t="s">
        <v>19</v>
      </c>
      <c r="F1854" s="239" t="s">
        <v>2155</v>
      </c>
      <c r="G1854" s="237"/>
      <c r="H1854" s="240">
        <v>24.800000000000001</v>
      </c>
      <c r="I1854" s="241"/>
      <c r="J1854" s="237"/>
      <c r="K1854" s="237"/>
      <c r="L1854" s="242"/>
      <c r="M1854" s="243"/>
      <c r="N1854" s="244"/>
      <c r="O1854" s="244"/>
      <c r="P1854" s="244"/>
      <c r="Q1854" s="244"/>
      <c r="R1854" s="244"/>
      <c r="S1854" s="244"/>
      <c r="T1854" s="245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46" t="s">
        <v>157</v>
      </c>
      <c r="AU1854" s="246" t="s">
        <v>85</v>
      </c>
      <c r="AV1854" s="14" t="s">
        <v>85</v>
      </c>
      <c r="AW1854" s="14" t="s">
        <v>37</v>
      </c>
      <c r="AX1854" s="14" t="s">
        <v>75</v>
      </c>
      <c r="AY1854" s="246" t="s">
        <v>146</v>
      </c>
    </row>
    <row r="1855" s="14" customFormat="1">
      <c r="A1855" s="14"/>
      <c r="B1855" s="236"/>
      <c r="C1855" s="237"/>
      <c r="D1855" s="227" t="s">
        <v>157</v>
      </c>
      <c r="E1855" s="238" t="s">
        <v>19</v>
      </c>
      <c r="F1855" s="239" t="s">
        <v>2156</v>
      </c>
      <c r="G1855" s="237"/>
      <c r="H1855" s="240">
        <v>1.44</v>
      </c>
      <c r="I1855" s="241"/>
      <c r="J1855" s="237"/>
      <c r="K1855" s="237"/>
      <c r="L1855" s="242"/>
      <c r="M1855" s="243"/>
      <c r="N1855" s="244"/>
      <c r="O1855" s="244"/>
      <c r="P1855" s="244"/>
      <c r="Q1855" s="244"/>
      <c r="R1855" s="244"/>
      <c r="S1855" s="244"/>
      <c r="T1855" s="245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46" t="s">
        <v>157</v>
      </c>
      <c r="AU1855" s="246" t="s">
        <v>85</v>
      </c>
      <c r="AV1855" s="14" t="s">
        <v>85</v>
      </c>
      <c r="AW1855" s="14" t="s">
        <v>37</v>
      </c>
      <c r="AX1855" s="14" t="s">
        <v>75</v>
      </c>
      <c r="AY1855" s="246" t="s">
        <v>146</v>
      </c>
    </row>
    <row r="1856" s="16" customFormat="1">
      <c r="A1856" s="16"/>
      <c r="B1856" s="258"/>
      <c r="C1856" s="259"/>
      <c r="D1856" s="227" t="s">
        <v>157</v>
      </c>
      <c r="E1856" s="260" t="s">
        <v>19</v>
      </c>
      <c r="F1856" s="261" t="s">
        <v>167</v>
      </c>
      <c r="G1856" s="259"/>
      <c r="H1856" s="262">
        <v>67.439999999999998</v>
      </c>
      <c r="I1856" s="263"/>
      <c r="J1856" s="259"/>
      <c r="K1856" s="259"/>
      <c r="L1856" s="264"/>
      <c r="M1856" s="265"/>
      <c r="N1856" s="266"/>
      <c r="O1856" s="266"/>
      <c r="P1856" s="266"/>
      <c r="Q1856" s="266"/>
      <c r="R1856" s="266"/>
      <c r="S1856" s="266"/>
      <c r="T1856" s="267"/>
      <c r="U1856" s="16"/>
      <c r="V1856" s="16"/>
      <c r="W1856" s="16"/>
      <c r="X1856" s="16"/>
      <c r="Y1856" s="16"/>
      <c r="Z1856" s="16"/>
      <c r="AA1856" s="16"/>
      <c r="AB1856" s="16"/>
      <c r="AC1856" s="16"/>
      <c r="AD1856" s="16"/>
      <c r="AE1856" s="16"/>
      <c r="AT1856" s="268" t="s">
        <v>157</v>
      </c>
      <c r="AU1856" s="268" t="s">
        <v>85</v>
      </c>
      <c r="AV1856" s="16" t="s">
        <v>153</v>
      </c>
      <c r="AW1856" s="16" t="s">
        <v>37</v>
      </c>
      <c r="AX1856" s="16" t="s">
        <v>83</v>
      </c>
      <c r="AY1856" s="268" t="s">
        <v>146</v>
      </c>
    </row>
    <row r="1857" s="2" customFormat="1" ht="16.5" customHeight="1">
      <c r="A1857" s="41"/>
      <c r="B1857" s="42"/>
      <c r="C1857" s="207" t="s">
        <v>2157</v>
      </c>
      <c r="D1857" s="207" t="s">
        <v>148</v>
      </c>
      <c r="E1857" s="208" t="s">
        <v>2158</v>
      </c>
      <c r="F1857" s="209" t="s">
        <v>2159</v>
      </c>
      <c r="G1857" s="210" t="s">
        <v>232</v>
      </c>
      <c r="H1857" s="211">
        <v>5.2800000000000002</v>
      </c>
      <c r="I1857" s="212"/>
      <c r="J1857" s="213">
        <f>ROUND(I1857*H1857,2)</f>
        <v>0</v>
      </c>
      <c r="K1857" s="209" t="s">
        <v>152</v>
      </c>
      <c r="L1857" s="47"/>
      <c r="M1857" s="214" t="s">
        <v>19</v>
      </c>
      <c r="N1857" s="215" t="s">
        <v>46</v>
      </c>
      <c r="O1857" s="87"/>
      <c r="P1857" s="216">
        <f>O1857*H1857</f>
        <v>0</v>
      </c>
      <c r="Q1857" s="216">
        <v>0.0015</v>
      </c>
      <c r="R1857" s="216">
        <f>Q1857*H1857</f>
        <v>0.00792</v>
      </c>
      <c r="S1857" s="216">
        <v>0</v>
      </c>
      <c r="T1857" s="217">
        <f>S1857*H1857</f>
        <v>0</v>
      </c>
      <c r="U1857" s="41"/>
      <c r="V1857" s="41"/>
      <c r="W1857" s="41"/>
      <c r="X1857" s="41"/>
      <c r="Y1857" s="41"/>
      <c r="Z1857" s="41"/>
      <c r="AA1857" s="41"/>
      <c r="AB1857" s="41"/>
      <c r="AC1857" s="41"/>
      <c r="AD1857" s="41"/>
      <c r="AE1857" s="41"/>
      <c r="AR1857" s="218" t="s">
        <v>266</v>
      </c>
      <c r="AT1857" s="218" t="s">
        <v>148</v>
      </c>
      <c r="AU1857" s="218" t="s">
        <v>85</v>
      </c>
      <c r="AY1857" s="20" t="s">
        <v>146</v>
      </c>
      <c r="BE1857" s="219">
        <f>IF(N1857="základní",J1857,0)</f>
        <v>0</v>
      </c>
      <c r="BF1857" s="219">
        <f>IF(N1857="snížená",J1857,0)</f>
        <v>0</v>
      </c>
      <c r="BG1857" s="219">
        <f>IF(N1857="zákl. přenesená",J1857,0)</f>
        <v>0</v>
      </c>
      <c r="BH1857" s="219">
        <f>IF(N1857="sníž. přenesená",J1857,0)</f>
        <v>0</v>
      </c>
      <c r="BI1857" s="219">
        <f>IF(N1857="nulová",J1857,0)</f>
        <v>0</v>
      </c>
      <c r="BJ1857" s="20" t="s">
        <v>83</v>
      </c>
      <c r="BK1857" s="219">
        <f>ROUND(I1857*H1857,2)</f>
        <v>0</v>
      </c>
      <c r="BL1857" s="20" t="s">
        <v>266</v>
      </c>
      <c r="BM1857" s="218" t="s">
        <v>2160</v>
      </c>
    </row>
    <row r="1858" s="2" customFormat="1">
      <c r="A1858" s="41"/>
      <c r="B1858" s="42"/>
      <c r="C1858" s="43"/>
      <c r="D1858" s="220" t="s">
        <v>155</v>
      </c>
      <c r="E1858" s="43"/>
      <c r="F1858" s="221" t="s">
        <v>2161</v>
      </c>
      <c r="G1858" s="43"/>
      <c r="H1858" s="43"/>
      <c r="I1858" s="222"/>
      <c r="J1858" s="43"/>
      <c r="K1858" s="43"/>
      <c r="L1858" s="47"/>
      <c r="M1858" s="223"/>
      <c r="N1858" s="224"/>
      <c r="O1858" s="87"/>
      <c r="P1858" s="87"/>
      <c r="Q1858" s="87"/>
      <c r="R1858" s="87"/>
      <c r="S1858" s="87"/>
      <c r="T1858" s="88"/>
      <c r="U1858" s="41"/>
      <c r="V1858" s="41"/>
      <c r="W1858" s="41"/>
      <c r="X1858" s="41"/>
      <c r="Y1858" s="41"/>
      <c r="Z1858" s="41"/>
      <c r="AA1858" s="41"/>
      <c r="AB1858" s="41"/>
      <c r="AC1858" s="41"/>
      <c r="AD1858" s="41"/>
      <c r="AE1858" s="41"/>
      <c r="AT1858" s="20" t="s">
        <v>155</v>
      </c>
      <c r="AU1858" s="20" t="s">
        <v>85</v>
      </c>
    </row>
    <row r="1859" s="13" customFormat="1">
      <c r="A1859" s="13"/>
      <c r="B1859" s="225"/>
      <c r="C1859" s="226"/>
      <c r="D1859" s="227" t="s">
        <v>157</v>
      </c>
      <c r="E1859" s="228" t="s">
        <v>19</v>
      </c>
      <c r="F1859" s="229" t="s">
        <v>2162</v>
      </c>
      <c r="G1859" s="226"/>
      <c r="H1859" s="228" t="s">
        <v>19</v>
      </c>
      <c r="I1859" s="230"/>
      <c r="J1859" s="226"/>
      <c r="K1859" s="226"/>
      <c r="L1859" s="231"/>
      <c r="M1859" s="232"/>
      <c r="N1859" s="233"/>
      <c r="O1859" s="233"/>
      <c r="P1859" s="233"/>
      <c r="Q1859" s="233"/>
      <c r="R1859" s="233"/>
      <c r="S1859" s="233"/>
      <c r="T1859" s="234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5" t="s">
        <v>157</v>
      </c>
      <c r="AU1859" s="235" t="s">
        <v>85</v>
      </c>
      <c r="AV1859" s="13" t="s">
        <v>83</v>
      </c>
      <c r="AW1859" s="13" t="s">
        <v>37</v>
      </c>
      <c r="AX1859" s="13" t="s">
        <v>75</v>
      </c>
      <c r="AY1859" s="235" t="s">
        <v>146</v>
      </c>
    </row>
    <row r="1860" s="14" customFormat="1">
      <c r="A1860" s="14"/>
      <c r="B1860" s="236"/>
      <c r="C1860" s="237"/>
      <c r="D1860" s="227" t="s">
        <v>157</v>
      </c>
      <c r="E1860" s="238" t="s">
        <v>19</v>
      </c>
      <c r="F1860" s="239" t="s">
        <v>2163</v>
      </c>
      <c r="G1860" s="237"/>
      <c r="H1860" s="240">
        <v>5.2800000000000002</v>
      </c>
      <c r="I1860" s="241"/>
      <c r="J1860" s="237"/>
      <c r="K1860" s="237"/>
      <c r="L1860" s="242"/>
      <c r="M1860" s="243"/>
      <c r="N1860" s="244"/>
      <c r="O1860" s="244"/>
      <c r="P1860" s="244"/>
      <c r="Q1860" s="244"/>
      <c r="R1860" s="244"/>
      <c r="S1860" s="244"/>
      <c r="T1860" s="245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46" t="s">
        <v>157</v>
      </c>
      <c r="AU1860" s="246" t="s">
        <v>85</v>
      </c>
      <c r="AV1860" s="14" t="s">
        <v>85</v>
      </c>
      <c r="AW1860" s="14" t="s">
        <v>37</v>
      </c>
      <c r="AX1860" s="14" t="s">
        <v>75</v>
      </c>
      <c r="AY1860" s="246" t="s">
        <v>146</v>
      </c>
    </row>
    <row r="1861" s="16" customFormat="1">
      <c r="A1861" s="16"/>
      <c r="B1861" s="258"/>
      <c r="C1861" s="259"/>
      <c r="D1861" s="227" t="s">
        <v>157</v>
      </c>
      <c r="E1861" s="260" t="s">
        <v>19</v>
      </c>
      <c r="F1861" s="261" t="s">
        <v>167</v>
      </c>
      <c r="G1861" s="259"/>
      <c r="H1861" s="262">
        <v>5.2800000000000002</v>
      </c>
      <c r="I1861" s="263"/>
      <c r="J1861" s="259"/>
      <c r="K1861" s="259"/>
      <c r="L1861" s="264"/>
      <c r="M1861" s="265"/>
      <c r="N1861" s="266"/>
      <c r="O1861" s="266"/>
      <c r="P1861" s="266"/>
      <c r="Q1861" s="266"/>
      <c r="R1861" s="266"/>
      <c r="S1861" s="266"/>
      <c r="T1861" s="267"/>
      <c r="U1861" s="16"/>
      <c r="V1861" s="16"/>
      <c r="W1861" s="16"/>
      <c r="X1861" s="16"/>
      <c r="Y1861" s="16"/>
      <c r="Z1861" s="16"/>
      <c r="AA1861" s="16"/>
      <c r="AB1861" s="16"/>
      <c r="AC1861" s="16"/>
      <c r="AD1861" s="16"/>
      <c r="AE1861" s="16"/>
      <c r="AT1861" s="268" t="s">
        <v>157</v>
      </c>
      <c r="AU1861" s="268" t="s">
        <v>85</v>
      </c>
      <c r="AV1861" s="16" t="s">
        <v>153</v>
      </c>
      <c r="AW1861" s="16" t="s">
        <v>37</v>
      </c>
      <c r="AX1861" s="16" t="s">
        <v>83</v>
      </c>
      <c r="AY1861" s="268" t="s">
        <v>146</v>
      </c>
    </row>
    <row r="1862" s="2" customFormat="1" ht="21.75" customHeight="1">
      <c r="A1862" s="41"/>
      <c r="B1862" s="42"/>
      <c r="C1862" s="207" t="s">
        <v>2164</v>
      </c>
      <c r="D1862" s="207" t="s">
        <v>148</v>
      </c>
      <c r="E1862" s="208" t="s">
        <v>2165</v>
      </c>
      <c r="F1862" s="209" t="s">
        <v>2166</v>
      </c>
      <c r="G1862" s="210" t="s">
        <v>318</v>
      </c>
      <c r="H1862" s="211">
        <v>10.9</v>
      </c>
      <c r="I1862" s="212"/>
      <c r="J1862" s="213">
        <f>ROUND(I1862*H1862,2)</f>
        <v>0</v>
      </c>
      <c r="K1862" s="209" t="s">
        <v>152</v>
      </c>
      <c r="L1862" s="47"/>
      <c r="M1862" s="214" t="s">
        <v>19</v>
      </c>
      <c r="N1862" s="215" t="s">
        <v>46</v>
      </c>
      <c r="O1862" s="87"/>
      <c r="P1862" s="216">
        <f>O1862*H1862</f>
        <v>0</v>
      </c>
      <c r="Q1862" s="216">
        <v>0.00020000000000000001</v>
      </c>
      <c r="R1862" s="216">
        <f>Q1862*H1862</f>
        <v>0.0021800000000000001</v>
      </c>
      <c r="S1862" s="216">
        <v>0</v>
      </c>
      <c r="T1862" s="217">
        <f>S1862*H1862</f>
        <v>0</v>
      </c>
      <c r="U1862" s="41"/>
      <c r="V1862" s="41"/>
      <c r="W1862" s="41"/>
      <c r="X1862" s="41"/>
      <c r="Y1862" s="41"/>
      <c r="Z1862" s="41"/>
      <c r="AA1862" s="41"/>
      <c r="AB1862" s="41"/>
      <c r="AC1862" s="41"/>
      <c r="AD1862" s="41"/>
      <c r="AE1862" s="41"/>
      <c r="AR1862" s="218" t="s">
        <v>266</v>
      </c>
      <c r="AT1862" s="218" t="s">
        <v>148</v>
      </c>
      <c r="AU1862" s="218" t="s">
        <v>85</v>
      </c>
      <c r="AY1862" s="20" t="s">
        <v>146</v>
      </c>
      <c r="BE1862" s="219">
        <f>IF(N1862="základní",J1862,0)</f>
        <v>0</v>
      </c>
      <c r="BF1862" s="219">
        <f>IF(N1862="snížená",J1862,0)</f>
        <v>0</v>
      </c>
      <c r="BG1862" s="219">
        <f>IF(N1862="zákl. přenesená",J1862,0)</f>
        <v>0</v>
      </c>
      <c r="BH1862" s="219">
        <f>IF(N1862="sníž. přenesená",J1862,0)</f>
        <v>0</v>
      </c>
      <c r="BI1862" s="219">
        <f>IF(N1862="nulová",J1862,0)</f>
        <v>0</v>
      </c>
      <c r="BJ1862" s="20" t="s">
        <v>83</v>
      </c>
      <c r="BK1862" s="219">
        <f>ROUND(I1862*H1862,2)</f>
        <v>0</v>
      </c>
      <c r="BL1862" s="20" t="s">
        <v>266</v>
      </c>
      <c r="BM1862" s="218" t="s">
        <v>2167</v>
      </c>
    </row>
    <row r="1863" s="2" customFormat="1">
      <c r="A1863" s="41"/>
      <c r="B1863" s="42"/>
      <c r="C1863" s="43"/>
      <c r="D1863" s="220" t="s">
        <v>155</v>
      </c>
      <c r="E1863" s="43"/>
      <c r="F1863" s="221" t="s">
        <v>2168</v>
      </c>
      <c r="G1863" s="43"/>
      <c r="H1863" s="43"/>
      <c r="I1863" s="222"/>
      <c r="J1863" s="43"/>
      <c r="K1863" s="43"/>
      <c r="L1863" s="47"/>
      <c r="M1863" s="223"/>
      <c r="N1863" s="224"/>
      <c r="O1863" s="87"/>
      <c r="P1863" s="87"/>
      <c r="Q1863" s="87"/>
      <c r="R1863" s="87"/>
      <c r="S1863" s="87"/>
      <c r="T1863" s="88"/>
      <c r="U1863" s="41"/>
      <c r="V1863" s="41"/>
      <c r="W1863" s="41"/>
      <c r="X1863" s="41"/>
      <c r="Y1863" s="41"/>
      <c r="Z1863" s="41"/>
      <c r="AA1863" s="41"/>
      <c r="AB1863" s="41"/>
      <c r="AC1863" s="41"/>
      <c r="AD1863" s="41"/>
      <c r="AE1863" s="41"/>
      <c r="AT1863" s="20" t="s">
        <v>155</v>
      </c>
      <c r="AU1863" s="20" t="s">
        <v>85</v>
      </c>
    </row>
    <row r="1864" s="13" customFormat="1">
      <c r="A1864" s="13"/>
      <c r="B1864" s="225"/>
      <c r="C1864" s="226"/>
      <c r="D1864" s="227" t="s">
        <v>157</v>
      </c>
      <c r="E1864" s="228" t="s">
        <v>19</v>
      </c>
      <c r="F1864" s="229" t="s">
        <v>2169</v>
      </c>
      <c r="G1864" s="226"/>
      <c r="H1864" s="228" t="s">
        <v>19</v>
      </c>
      <c r="I1864" s="230"/>
      <c r="J1864" s="226"/>
      <c r="K1864" s="226"/>
      <c r="L1864" s="231"/>
      <c r="M1864" s="232"/>
      <c r="N1864" s="233"/>
      <c r="O1864" s="233"/>
      <c r="P1864" s="233"/>
      <c r="Q1864" s="233"/>
      <c r="R1864" s="233"/>
      <c r="S1864" s="233"/>
      <c r="T1864" s="234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5" t="s">
        <v>157</v>
      </c>
      <c r="AU1864" s="235" t="s">
        <v>85</v>
      </c>
      <c r="AV1864" s="13" t="s">
        <v>83</v>
      </c>
      <c r="AW1864" s="13" t="s">
        <v>37</v>
      </c>
      <c r="AX1864" s="13" t="s">
        <v>75</v>
      </c>
      <c r="AY1864" s="235" t="s">
        <v>146</v>
      </c>
    </row>
    <row r="1865" s="14" customFormat="1">
      <c r="A1865" s="14"/>
      <c r="B1865" s="236"/>
      <c r="C1865" s="237"/>
      <c r="D1865" s="227" t="s">
        <v>157</v>
      </c>
      <c r="E1865" s="238" t="s">
        <v>19</v>
      </c>
      <c r="F1865" s="239" t="s">
        <v>2170</v>
      </c>
      <c r="G1865" s="237"/>
      <c r="H1865" s="240">
        <v>1.6000000000000001</v>
      </c>
      <c r="I1865" s="241"/>
      <c r="J1865" s="237"/>
      <c r="K1865" s="237"/>
      <c r="L1865" s="242"/>
      <c r="M1865" s="243"/>
      <c r="N1865" s="244"/>
      <c r="O1865" s="244"/>
      <c r="P1865" s="244"/>
      <c r="Q1865" s="244"/>
      <c r="R1865" s="244"/>
      <c r="S1865" s="244"/>
      <c r="T1865" s="245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46" t="s">
        <v>157</v>
      </c>
      <c r="AU1865" s="246" t="s">
        <v>85</v>
      </c>
      <c r="AV1865" s="14" t="s">
        <v>85</v>
      </c>
      <c r="AW1865" s="14" t="s">
        <v>37</v>
      </c>
      <c r="AX1865" s="14" t="s">
        <v>75</v>
      </c>
      <c r="AY1865" s="246" t="s">
        <v>146</v>
      </c>
    </row>
    <row r="1866" s="13" customFormat="1">
      <c r="A1866" s="13"/>
      <c r="B1866" s="225"/>
      <c r="C1866" s="226"/>
      <c r="D1866" s="227" t="s">
        <v>157</v>
      </c>
      <c r="E1866" s="228" t="s">
        <v>19</v>
      </c>
      <c r="F1866" s="229" t="s">
        <v>304</v>
      </c>
      <c r="G1866" s="226"/>
      <c r="H1866" s="228" t="s">
        <v>19</v>
      </c>
      <c r="I1866" s="230"/>
      <c r="J1866" s="226"/>
      <c r="K1866" s="226"/>
      <c r="L1866" s="231"/>
      <c r="M1866" s="232"/>
      <c r="N1866" s="233"/>
      <c r="O1866" s="233"/>
      <c r="P1866" s="233"/>
      <c r="Q1866" s="233"/>
      <c r="R1866" s="233"/>
      <c r="S1866" s="233"/>
      <c r="T1866" s="234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5" t="s">
        <v>157</v>
      </c>
      <c r="AU1866" s="235" t="s">
        <v>85</v>
      </c>
      <c r="AV1866" s="13" t="s">
        <v>83</v>
      </c>
      <c r="AW1866" s="13" t="s">
        <v>37</v>
      </c>
      <c r="AX1866" s="13" t="s">
        <v>75</v>
      </c>
      <c r="AY1866" s="235" t="s">
        <v>146</v>
      </c>
    </row>
    <row r="1867" s="14" customFormat="1">
      <c r="A1867" s="14"/>
      <c r="B1867" s="236"/>
      <c r="C1867" s="237"/>
      <c r="D1867" s="227" t="s">
        <v>157</v>
      </c>
      <c r="E1867" s="238" t="s">
        <v>19</v>
      </c>
      <c r="F1867" s="239" t="s">
        <v>2171</v>
      </c>
      <c r="G1867" s="237"/>
      <c r="H1867" s="240">
        <v>4.4000000000000004</v>
      </c>
      <c r="I1867" s="241"/>
      <c r="J1867" s="237"/>
      <c r="K1867" s="237"/>
      <c r="L1867" s="242"/>
      <c r="M1867" s="243"/>
      <c r="N1867" s="244"/>
      <c r="O1867" s="244"/>
      <c r="P1867" s="244"/>
      <c r="Q1867" s="244"/>
      <c r="R1867" s="244"/>
      <c r="S1867" s="244"/>
      <c r="T1867" s="245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46" t="s">
        <v>157</v>
      </c>
      <c r="AU1867" s="246" t="s">
        <v>85</v>
      </c>
      <c r="AV1867" s="14" t="s">
        <v>85</v>
      </c>
      <c r="AW1867" s="14" t="s">
        <v>37</v>
      </c>
      <c r="AX1867" s="14" t="s">
        <v>75</v>
      </c>
      <c r="AY1867" s="246" t="s">
        <v>146</v>
      </c>
    </row>
    <row r="1868" s="14" customFormat="1">
      <c r="A1868" s="14"/>
      <c r="B1868" s="236"/>
      <c r="C1868" s="237"/>
      <c r="D1868" s="227" t="s">
        <v>157</v>
      </c>
      <c r="E1868" s="238" t="s">
        <v>19</v>
      </c>
      <c r="F1868" s="239" t="s">
        <v>2172</v>
      </c>
      <c r="G1868" s="237"/>
      <c r="H1868" s="240">
        <v>3.2999999999999998</v>
      </c>
      <c r="I1868" s="241"/>
      <c r="J1868" s="237"/>
      <c r="K1868" s="237"/>
      <c r="L1868" s="242"/>
      <c r="M1868" s="243"/>
      <c r="N1868" s="244"/>
      <c r="O1868" s="244"/>
      <c r="P1868" s="244"/>
      <c r="Q1868" s="244"/>
      <c r="R1868" s="244"/>
      <c r="S1868" s="244"/>
      <c r="T1868" s="245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46" t="s">
        <v>157</v>
      </c>
      <c r="AU1868" s="246" t="s">
        <v>85</v>
      </c>
      <c r="AV1868" s="14" t="s">
        <v>85</v>
      </c>
      <c r="AW1868" s="14" t="s">
        <v>37</v>
      </c>
      <c r="AX1868" s="14" t="s">
        <v>75</v>
      </c>
      <c r="AY1868" s="246" t="s">
        <v>146</v>
      </c>
    </row>
    <row r="1869" s="14" customFormat="1">
      <c r="A1869" s="14"/>
      <c r="B1869" s="236"/>
      <c r="C1869" s="237"/>
      <c r="D1869" s="227" t="s">
        <v>157</v>
      </c>
      <c r="E1869" s="238" t="s">
        <v>19</v>
      </c>
      <c r="F1869" s="239" t="s">
        <v>2170</v>
      </c>
      <c r="G1869" s="237"/>
      <c r="H1869" s="240">
        <v>1.6000000000000001</v>
      </c>
      <c r="I1869" s="241"/>
      <c r="J1869" s="237"/>
      <c r="K1869" s="237"/>
      <c r="L1869" s="242"/>
      <c r="M1869" s="243"/>
      <c r="N1869" s="244"/>
      <c r="O1869" s="244"/>
      <c r="P1869" s="244"/>
      <c r="Q1869" s="244"/>
      <c r="R1869" s="244"/>
      <c r="S1869" s="244"/>
      <c r="T1869" s="245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46" t="s">
        <v>157</v>
      </c>
      <c r="AU1869" s="246" t="s">
        <v>85</v>
      </c>
      <c r="AV1869" s="14" t="s">
        <v>85</v>
      </c>
      <c r="AW1869" s="14" t="s">
        <v>37</v>
      </c>
      <c r="AX1869" s="14" t="s">
        <v>75</v>
      </c>
      <c r="AY1869" s="246" t="s">
        <v>146</v>
      </c>
    </row>
    <row r="1870" s="16" customFormat="1">
      <c r="A1870" s="16"/>
      <c r="B1870" s="258"/>
      <c r="C1870" s="259"/>
      <c r="D1870" s="227" t="s">
        <v>157</v>
      </c>
      <c r="E1870" s="260" t="s">
        <v>19</v>
      </c>
      <c r="F1870" s="261" t="s">
        <v>167</v>
      </c>
      <c r="G1870" s="259"/>
      <c r="H1870" s="262">
        <v>10.9</v>
      </c>
      <c r="I1870" s="263"/>
      <c r="J1870" s="259"/>
      <c r="K1870" s="259"/>
      <c r="L1870" s="264"/>
      <c r="M1870" s="265"/>
      <c r="N1870" s="266"/>
      <c r="O1870" s="266"/>
      <c r="P1870" s="266"/>
      <c r="Q1870" s="266"/>
      <c r="R1870" s="266"/>
      <c r="S1870" s="266"/>
      <c r="T1870" s="267"/>
      <c r="U1870" s="16"/>
      <c r="V1870" s="16"/>
      <c r="W1870" s="16"/>
      <c r="X1870" s="16"/>
      <c r="Y1870" s="16"/>
      <c r="Z1870" s="16"/>
      <c r="AA1870" s="16"/>
      <c r="AB1870" s="16"/>
      <c r="AC1870" s="16"/>
      <c r="AD1870" s="16"/>
      <c r="AE1870" s="16"/>
      <c r="AT1870" s="268" t="s">
        <v>157</v>
      </c>
      <c r="AU1870" s="268" t="s">
        <v>85</v>
      </c>
      <c r="AV1870" s="16" t="s">
        <v>153</v>
      </c>
      <c r="AW1870" s="16" t="s">
        <v>37</v>
      </c>
      <c r="AX1870" s="16" t="s">
        <v>83</v>
      </c>
      <c r="AY1870" s="268" t="s">
        <v>146</v>
      </c>
    </row>
    <row r="1871" s="2" customFormat="1" ht="16.5" customHeight="1">
      <c r="A1871" s="41"/>
      <c r="B1871" s="42"/>
      <c r="C1871" s="269" t="s">
        <v>2173</v>
      </c>
      <c r="D1871" s="269" t="s">
        <v>224</v>
      </c>
      <c r="E1871" s="270" t="s">
        <v>2174</v>
      </c>
      <c r="F1871" s="271" t="s">
        <v>2175</v>
      </c>
      <c r="G1871" s="272" t="s">
        <v>318</v>
      </c>
      <c r="H1871" s="273">
        <v>11.99</v>
      </c>
      <c r="I1871" s="274"/>
      <c r="J1871" s="275">
        <f>ROUND(I1871*H1871,2)</f>
        <v>0</v>
      </c>
      <c r="K1871" s="271" t="s">
        <v>152</v>
      </c>
      <c r="L1871" s="276"/>
      <c r="M1871" s="277" t="s">
        <v>19</v>
      </c>
      <c r="N1871" s="278" t="s">
        <v>46</v>
      </c>
      <c r="O1871" s="87"/>
      <c r="P1871" s="216">
        <f>O1871*H1871</f>
        <v>0</v>
      </c>
      <c r="Q1871" s="216">
        <v>2.0000000000000002E-05</v>
      </c>
      <c r="R1871" s="216">
        <f>Q1871*H1871</f>
        <v>0.00023980000000000003</v>
      </c>
      <c r="S1871" s="216">
        <v>0</v>
      </c>
      <c r="T1871" s="217">
        <f>S1871*H1871</f>
        <v>0</v>
      </c>
      <c r="U1871" s="41"/>
      <c r="V1871" s="41"/>
      <c r="W1871" s="41"/>
      <c r="X1871" s="41"/>
      <c r="Y1871" s="41"/>
      <c r="Z1871" s="41"/>
      <c r="AA1871" s="41"/>
      <c r="AB1871" s="41"/>
      <c r="AC1871" s="41"/>
      <c r="AD1871" s="41"/>
      <c r="AE1871" s="41"/>
      <c r="AR1871" s="218" t="s">
        <v>396</v>
      </c>
      <c r="AT1871" s="218" t="s">
        <v>224</v>
      </c>
      <c r="AU1871" s="218" t="s">
        <v>85</v>
      </c>
      <c r="AY1871" s="20" t="s">
        <v>146</v>
      </c>
      <c r="BE1871" s="219">
        <f>IF(N1871="základní",J1871,0)</f>
        <v>0</v>
      </c>
      <c r="BF1871" s="219">
        <f>IF(N1871="snížená",J1871,0)</f>
        <v>0</v>
      </c>
      <c r="BG1871" s="219">
        <f>IF(N1871="zákl. přenesená",J1871,0)</f>
        <v>0</v>
      </c>
      <c r="BH1871" s="219">
        <f>IF(N1871="sníž. přenesená",J1871,0)</f>
        <v>0</v>
      </c>
      <c r="BI1871" s="219">
        <f>IF(N1871="nulová",J1871,0)</f>
        <v>0</v>
      </c>
      <c r="BJ1871" s="20" t="s">
        <v>83</v>
      </c>
      <c r="BK1871" s="219">
        <f>ROUND(I1871*H1871,2)</f>
        <v>0</v>
      </c>
      <c r="BL1871" s="20" t="s">
        <v>266</v>
      </c>
      <c r="BM1871" s="218" t="s">
        <v>2176</v>
      </c>
    </row>
    <row r="1872" s="14" customFormat="1">
      <c r="A1872" s="14"/>
      <c r="B1872" s="236"/>
      <c r="C1872" s="237"/>
      <c r="D1872" s="227" t="s">
        <v>157</v>
      </c>
      <c r="E1872" s="238" t="s">
        <v>19</v>
      </c>
      <c r="F1872" s="239" t="s">
        <v>2177</v>
      </c>
      <c r="G1872" s="237"/>
      <c r="H1872" s="240">
        <v>11.99</v>
      </c>
      <c r="I1872" s="241"/>
      <c r="J1872" s="237"/>
      <c r="K1872" s="237"/>
      <c r="L1872" s="242"/>
      <c r="M1872" s="243"/>
      <c r="N1872" s="244"/>
      <c r="O1872" s="244"/>
      <c r="P1872" s="244"/>
      <c r="Q1872" s="244"/>
      <c r="R1872" s="244"/>
      <c r="S1872" s="244"/>
      <c r="T1872" s="245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46" t="s">
        <v>157</v>
      </c>
      <c r="AU1872" s="246" t="s">
        <v>85</v>
      </c>
      <c r="AV1872" s="14" t="s">
        <v>85</v>
      </c>
      <c r="AW1872" s="14" t="s">
        <v>37</v>
      </c>
      <c r="AX1872" s="14" t="s">
        <v>83</v>
      </c>
      <c r="AY1872" s="246" t="s">
        <v>146</v>
      </c>
    </row>
    <row r="1873" s="2" customFormat="1" ht="21.75" customHeight="1">
      <c r="A1873" s="41"/>
      <c r="B1873" s="42"/>
      <c r="C1873" s="207" t="s">
        <v>2178</v>
      </c>
      <c r="D1873" s="207" t="s">
        <v>148</v>
      </c>
      <c r="E1873" s="208" t="s">
        <v>2179</v>
      </c>
      <c r="F1873" s="209" t="s">
        <v>2180</v>
      </c>
      <c r="G1873" s="210" t="s">
        <v>232</v>
      </c>
      <c r="H1873" s="211">
        <v>67.439999999999998</v>
      </c>
      <c r="I1873" s="212"/>
      <c r="J1873" s="213">
        <f>ROUND(I1873*H1873,2)</f>
        <v>0</v>
      </c>
      <c r="K1873" s="209" t="s">
        <v>152</v>
      </c>
      <c r="L1873" s="47"/>
      <c r="M1873" s="214" t="s">
        <v>19</v>
      </c>
      <c r="N1873" s="215" t="s">
        <v>46</v>
      </c>
      <c r="O1873" s="87"/>
      <c r="P1873" s="216">
        <f>O1873*H1873</f>
        <v>0</v>
      </c>
      <c r="Q1873" s="216">
        <v>0.0053499999999999997</v>
      </c>
      <c r="R1873" s="216">
        <f>Q1873*H1873</f>
        <v>0.36080399999999996</v>
      </c>
      <c r="S1873" s="216">
        <v>0</v>
      </c>
      <c r="T1873" s="217">
        <f>S1873*H1873</f>
        <v>0</v>
      </c>
      <c r="U1873" s="41"/>
      <c r="V1873" s="41"/>
      <c r="W1873" s="41"/>
      <c r="X1873" s="41"/>
      <c r="Y1873" s="41"/>
      <c r="Z1873" s="41"/>
      <c r="AA1873" s="41"/>
      <c r="AB1873" s="41"/>
      <c r="AC1873" s="41"/>
      <c r="AD1873" s="41"/>
      <c r="AE1873" s="41"/>
      <c r="AR1873" s="218" t="s">
        <v>266</v>
      </c>
      <c r="AT1873" s="218" t="s">
        <v>148</v>
      </c>
      <c r="AU1873" s="218" t="s">
        <v>85</v>
      </c>
      <c r="AY1873" s="20" t="s">
        <v>146</v>
      </c>
      <c r="BE1873" s="219">
        <f>IF(N1873="základní",J1873,0)</f>
        <v>0</v>
      </c>
      <c r="BF1873" s="219">
        <f>IF(N1873="snížená",J1873,0)</f>
        <v>0</v>
      </c>
      <c r="BG1873" s="219">
        <f>IF(N1873="zákl. přenesená",J1873,0)</f>
        <v>0</v>
      </c>
      <c r="BH1873" s="219">
        <f>IF(N1873="sníž. přenesená",J1873,0)</f>
        <v>0</v>
      </c>
      <c r="BI1873" s="219">
        <f>IF(N1873="nulová",J1873,0)</f>
        <v>0</v>
      </c>
      <c r="BJ1873" s="20" t="s">
        <v>83</v>
      </c>
      <c r="BK1873" s="219">
        <f>ROUND(I1873*H1873,2)</f>
        <v>0</v>
      </c>
      <c r="BL1873" s="20" t="s">
        <v>266</v>
      </c>
      <c r="BM1873" s="218" t="s">
        <v>2181</v>
      </c>
    </row>
    <row r="1874" s="2" customFormat="1">
      <c r="A1874" s="41"/>
      <c r="B1874" s="42"/>
      <c r="C1874" s="43"/>
      <c r="D1874" s="220" t="s">
        <v>155</v>
      </c>
      <c r="E1874" s="43"/>
      <c r="F1874" s="221" t="s">
        <v>2182</v>
      </c>
      <c r="G1874" s="43"/>
      <c r="H1874" s="43"/>
      <c r="I1874" s="222"/>
      <c r="J1874" s="43"/>
      <c r="K1874" s="43"/>
      <c r="L1874" s="47"/>
      <c r="M1874" s="223"/>
      <c r="N1874" s="224"/>
      <c r="O1874" s="87"/>
      <c r="P1874" s="87"/>
      <c r="Q1874" s="87"/>
      <c r="R1874" s="87"/>
      <c r="S1874" s="87"/>
      <c r="T1874" s="88"/>
      <c r="U1874" s="41"/>
      <c r="V1874" s="41"/>
      <c r="W1874" s="41"/>
      <c r="X1874" s="41"/>
      <c r="Y1874" s="41"/>
      <c r="Z1874" s="41"/>
      <c r="AA1874" s="41"/>
      <c r="AB1874" s="41"/>
      <c r="AC1874" s="41"/>
      <c r="AD1874" s="41"/>
      <c r="AE1874" s="41"/>
      <c r="AT1874" s="20" t="s">
        <v>155</v>
      </c>
      <c r="AU1874" s="20" t="s">
        <v>85</v>
      </c>
    </row>
    <row r="1875" s="13" customFormat="1">
      <c r="A1875" s="13"/>
      <c r="B1875" s="225"/>
      <c r="C1875" s="226"/>
      <c r="D1875" s="227" t="s">
        <v>157</v>
      </c>
      <c r="E1875" s="228" t="s">
        <v>19</v>
      </c>
      <c r="F1875" s="229" t="s">
        <v>416</v>
      </c>
      <c r="G1875" s="226"/>
      <c r="H1875" s="228" t="s">
        <v>19</v>
      </c>
      <c r="I1875" s="230"/>
      <c r="J1875" s="226"/>
      <c r="K1875" s="226"/>
      <c r="L1875" s="231"/>
      <c r="M1875" s="232"/>
      <c r="N1875" s="233"/>
      <c r="O1875" s="233"/>
      <c r="P1875" s="233"/>
      <c r="Q1875" s="233"/>
      <c r="R1875" s="233"/>
      <c r="S1875" s="233"/>
      <c r="T1875" s="234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5" t="s">
        <v>157</v>
      </c>
      <c r="AU1875" s="235" t="s">
        <v>85</v>
      </c>
      <c r="AV1875" s="13" t="s">
        <v>83</v>
      </c>
      <c r="AW1875" s="13" t="s">
        <v>37</v>
      </c>
      <c r="AX1875" s="13" t="s">
        <v>75</v>
      </c>
      <c r="AY1875" s="235" t="s">
        <v>146</v>
      </c>
    </row>
    <row r="1876" s="14" customFormat="1">
      <c r="A1876" s="14"/>
      <c r="B1876" s="236"/>
      <c r="C1876" s="237"/>
      <c r="D1876" s="227" t="s">
        <v>157</v>
      </c>
      <c r="E1876" s="238" t="s">
        <v>19</v>
      </c>
      <c r="F1876" s="239" t="s">
        <v>2153</v>
      </c>
      <c r="G1876" s="237"/>
      <c r="H1876" s="240">
        <v>39.039999999999999</v>
      </c>
      <c r="I1876" s="241"/>
      <c r="J1876" s="237"/>
      <c r="K1876" s="237"/>
      <c r="L1876" s="242"/>
      <c r="M1876" s="243"/>
      <c r="N1876" s="244"/>
      <c r="O1876" s="244"/>
      <c r="P1876" s="244"/>
      <c r="Q1876" s="244"/>
      <c r="R1876" s="244"/>
      <c r="S1876" s="244"/>
      <c r="T1876" s="245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46" t="s">
        <v>157</v>
      </c>
      <c r="AU1876" s="246" t="s">
        <v>85</v>
      </c>
      <c r="AV1876" s="14" t="s">
        <v>85</v>
      </c>
      <c r="AW1876" s="14" t="s">
        <v>37</v>
      </c>
      <c r="AX1876" s="14" t="s">
        <v>75</v>
      </c>
      <c r="AY1876" s="246" t="s">
        <v>146</v>
      </c>
    </row>
    <row r="1877" s="13" customFormat="1">
      <c r="A1877" s="13"/>
      <c r="B1877" s="225"/>
      <c r="C1877" s="226"/>
      <c r="D1877" s="227" t="s">
        <v>157</v>
      </c>
      <c r="E1877" s="228" t="s">
        <v>19</v>
      </c>
      <c r="F1877" s="229" t="s">
        <v>418</v>
      </c>
      <c r="G1877" s="226"/>
      <c r="H1877" s="228" t="s">
        <v>19</v>
      </c>
      <c r="I1877" s="230"/>
      <c r="J1877" s="226"/>
      <c r="K1877" s="226"/>
      <c r="L1877" s="231"/>
      <c r="M1877" s="232"/>
      <c r="N1877" s="233"/>
      <c r="O1877" s="233"/>
      <c r="P1877" s="233"/>
      <c r="Q1877" s="233"/>
      <c r="R1877" s="233"/>
      <c r="S1877" s="233"/>
      <c r="T1877" s="234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5" t="s">
        <v>157</v>
      </c>
      <c r="AU1877" s="235" t="s">
        <v>85</v>
      </c>
      <c r="AV1877" s="13" t="s">
        <v>83</v>
      </c>
      <c r="AW1877" s="13" t="s">
        <v>37</v>
      </c>
      <c r="AX1877" s="13" t="s">
        <v>75</v>
      </c>
      <c r="AY1877" s="235" t="s">
        <v>146</v>
      </c>
    </row>
    <row r="1878" s="14" customFormat="1">
      <c r="A1878" s="14"/>
      <c r="B1878" s="236"/>
      <c r="C1878" s="237"/>
      <c r="D1878" s="227" t="s">
        <v>157</v>
      </c>
      <c r="E1878" s="238" t="s">
        <v>19</v>
      </c>
      <c r="F1878" s="239" t="s">
        <v>2154</v>
      </c>
      <c r="G1878" s="237"/>
      <c r="H1878" s="240">
        <v>2.1600000000000001</v>
      </c>
      <c r="I1878" s="241"/>
      <c r="J1878" s="237"/>
      <c r="K1878" s="237"/>
      <c r="L1878" s="242"/>
      <c r="M1878" s="243"/>
      <c r="N1878" s="244"/>
      <c r="O1878" s="244"/>
      <c r="P1878" s="244"/>
      <c r="Q1878" s="244"/>
      <c r="R1878" s="244"/>
      <c r="S1878" s="244"/>
      <c r="T1878" s="245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46" t="s">
        <v>157</v>
      </c>
      <c r="AU1878" s="246" t="s">
        <v>85</v>
      </c>
      <c r="AV1878" s="14" t="s">
        <v>85</v>
      </c>
      <c r="AW1878" s="14" t="s">
        <v>37</v>
      </c>
      <c r="AX1878" s="14" t="s">
        <v>75</v>
      </c>
      <c r="AY1878" s="246" t="s">
        <v>146</v>
      </c>
    </row>
    <row r="1879" s="13" customFormat="1">
      <c r="A1879" s="13"/>
      <c r="B1879" s="225"/>
      <c r="C1879" s="226"/>
      <c r="D1879" s="227" t="s">
        <v>157</v>
      </c>
      <c r="E1879" s="228" t="s">
        <v>19</v>
      </c>
      <c r="F1879" s="229" t="s">
        <v>304</v>
      </c>
      <c r="G1879" s="226"/>
      <c r="H1879" s="228" t="s">
        <v>19</v>
      </c>
      <c r="I1879" s="230"/>
      <c r="J1879" s="226"/>
      <c r="K1879" s="226"/>
      <c r="L1879" s="231"/>
      <c r="M1879" s="232"/>
      <c r="N1879" s="233"/>
      <c r="O1879" s="233"/>
      <c r="P1879" s="233"/>
      <c r="Q1879" s="233"/>
      <c r="R1879" s="233"/>
      <c r="S1879" s="233"/>
      <c r="T1879" s="234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5" t="s">
        <v>157</v>
      </c>
      <c r="AU1879" s="235" t="s">
        <v>85</v>
      </c>
      <c r="AV1879" s="13" t="s">
        <v>83</v>
      </c>
      <c r="AW1879" s="13" t="s">
        <v>37</v>
      </c>
      <c r="AX1879" s="13" t="s">
        <v>75</v>
      </c>
      <c r="AY1879" s="235" t="s">
        <v>146</v>
      </c>
    </row>
    <row r="1880" s="14" customFormat="1">
      <c r="A1880" s="14"/>
      <c r="B1880" s="236"/>
      <c r="C1880" s="237"/>
      <c r="D1880" s="227" t="s">
        <v>157</v>
      </c>
      <c r="E1880" s="238" t="s">
        <v>19</v>
      </c>
      <c r="F1880" s="239" t="s">
        <v>2155</v>
      </c>
      <c r="G1880" s="237"/>
      <c r="H1880" s="240">
        <v>24.800000000000001</v>
      </c>
      <c r="I1880" s="241"/>
      <c r="J1880" s="237"/>
      <c r="K1880" s="237"/>
      <c r="L1880" s="242"/>
      <c r="M1880" s="243"/>
      <c r="N1880" s="244"/>
      <c r="O1880" s="244"/>
      <c r="P1880" s="244"/>
      <c r="Q1880" s="244"/>
      <c r="R1880" s="244"/>
      <c r="S1880" s="244"/>
      <c r="T1880" s="245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46" t="s">
        <v>157</v>
      </c>
      <c r="AU1880" s="246" t="s">
        <v>85</v>
      </c>
      <c r="AV1880" s="14" t="s">
        <v>85</v>
      </c>
      <c r="AW1880" s="14" t="s">
        <v>37</v>
      </c>
      <c r="AX1880" s="14" t="s">
        <v>75</v>
      </c>
      <c r="AY1880" s="246" t="s">
        <v>146</v>
      </c>
    </row>
    <row r="1881" s="14" customFormat="1">
      <c r="A1881" s="14"/>
      <c r="B1881" s="236"/>
      <c r="C1881" s="237"/>
      <c r="D1881" s="227" t="s">
        <v>157</v>
      </c>
      <c r="E1881" s="238" t="s">
        <v>19</v>
      </c>
      <c r="F1881" s="239" t="s">
        <v>2156</v>
      </c>
      <c r="G1881" s="237"/>
      <c r="H1881" s="240">
        <v>1.44</v>
      </c>
      <c r="I1881" s="241"/>
      <c r="J1881" s="237"/>
      <c r="K1881" s="237"/>
      <c r="L1881" s="242"/>
      <c r="M1881" s="243"/>
      <c r="N1881" s="244"/>
      <c r="O1881" s="244"/>
      <c r="P1881" s="244"/>
      <c r="Q1881" s="244"/>
      <c r="R1881" s="244"/>
      <c r="S1881" s="244"/>
      <c r="T1881" s="245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46" t="s">
        <v>157</v>
      </c>
      <c r="AU1881" s="246" t="s">
        <v>85</v>
      </c>
      <c r="AV1881" s="14" t="s">
        <v>85</v>
      </c>
      <c r="AW1881" s="14" t="s">
        <v>37</v>
      </c>
      <c r="AX1881" s="14" t="s">
        <v>75</v>
      </c>
      <c r="AY1881" s="246" t="s">
        <v>146</v>
      </c>
    </row>
    <row r="1882" s="16" customFormat="1">
      <c r="A1882" s="16"/>
      <c r="B1882" s="258"/>
      <c r="C1882" s="259"/>
      <c r="D1882" s="227" t="s">
        <v>157</v>
      </c>
      <c r="E1882" s="260" t="s">
        <v>19</v>
      </c>
      <c r="F1882" s="261" t="s">
        <v>167</v>
      </c>
      <c r="G1882" s="259"/>
      <c r="H1882" s="262">
        <v>67.439999999999998</v>
      </c>
      <c r="I1882" s="263"/>
      <c r="J1882" s="259"/>
      <c r="K1882" s="259"/>
      <c r="L1882" s="264"/>
      <c r="M1882" s="265"/>
      <c r="N1882" s="266"/>
      <c r="O1882" s="266"/>
      <c r="P1882" s="266"/>
      <c r="Q1882" s="266"/>
      <c r="R1882" s="266"/>
      <c r="S1882" s="266"/>
      <c r="T1882" s="267"/>
      <c r="U1882" s="16"/>
      <c r="V1882" s="16"/>
      <c r="W1882" s="16"/>
      <c r="X1882" s="16"/>
      <c r="Y1882" s="16"/>
      <c r="Z1882" s="16"/>
      <c r="AA1882" s="16"/>
      <c r="AB1882" s="16"/>
      <c r="AC1882" s="16"/>
      <c r="AD1882" s="16"/>
      <c r="AE1882" s="16"/>
      <c r="AT1882" s="268" t="s">
        <v>157</v>
      </c>
      <c r="AU1882" s="268" t="s">
        <v>85</v>
      </c>
      <c r="AV1882" s="16" t="s">
        <v>153</v>
      </c>
      <c r="AW1882" s="16" t="s">
        <v>37</v>
      </c>
      <c r="AX1882" s="16" t="s">
        <v>83</v>
      </c>
      <c r="AY1882" s="268" t="s">
        <v>146</v>
      </c>
    </row>
    <row r="1883" s="2" customFormat="1" ht="16.5" customHeight="1">
      <c r="A1883" s="41"/>
      <c r="B1883" s="42"/>
      <c r="C1883" s="269" t="s">
        <v>2183</v>
      </c>
      <c r="D1883" s="269" t="s">
        <v>224</v>
      </c>
      <c r="E1883" s="270" t="s">
        <v>2184</v>
      </c>
      <c r="F1883" s="271" t="s">
        <v>2185</v>
      </c>
      <c r="G1883" s="272" t="s">
        <v>232</v>
      </c>
      <c r="H1883" s="273">
        <v>74.183999999999998</v>
      </c>
      <c r="I1883" s="274"/>
      <c r="J1883" s="275">
        <f>ROUND(I1883*H1883,2)</f>
        <v>0</v>
      </c>
      <c r="K1883" s="271" t="s">
        <v>152</v>
      </c>
      <c r="L1883" s="276"/>
      <c r="M1883" s="277" t="s">
        <v>19</v>
      </c>
      <c r="N1883" s="278" t="s">
        <v>46</v>
      </c>
      <c r="O1883" s="87"/>
      <c r="P1883" s="216">
        <f>O1883*H1883</f>
        <v>0</v>
      </c>
      <c r="Q1883" s="216">
        <v>0.012800000000000001</v>
      </c>
      <c r="R1883" s="216">
        <f>Q1883*H1883</f>
        <v>0.94955520000000004</v>
      </c>
      <c r="S1883" s="216">
        <v>0</v>
      </c>
      <c r="T1883" s="217">
        <f>S1883*H1883</f>
        <v>0</v>
      </c>
      <c r="U1883" s="41"/>
      <c r="V1883" s="41"/>
      <c r="W1883" s="41"/>
      <c r="X1883" s="41"/>
      <c r="Y1883" s="41"/>
      <c r="Z1883" s="41"/>
      <c r="AA1883" s="41"/>
      <c r="AB1883" s="41"/>
      <c r="AC1883" s="41"/>
      <c r="AD1883" s="41"/>
      <c r="AE1883" s="41"/>
      <c r="AR1883" s="218" t="s">
        <v>396</v>
      </c>
      <c r="AT1883" s="218" t="s">
        <v>224</v>
      </c>
      <c r="AU1883" s="218" t="s">
        <v>85</v>
      </c>
      <c r="AY1883" s="20" t="s">
        <v>146</v>
      </c>
      <c r="BE1883" s="219">
        <f>IF(N1883="základní",J1883,0)</f>
        <v>0</v>
      </c>
      <c r="BF1883" s="219">
        <f>IF(N1883="snížená",J1883,0)</f>
        <v>0</v>
      </c>
      <c r="BG1883" s="219">
        <f>IF(N1883="zákl. přenesená",J1883,0)</f>
        <v>0</v>
      </c>
      <c r="BH1883" s="219">
        <f>IF(N1883="sníž. přenesená",J1883,0)</f>
        <v>0</v>
      </c>
      <c r="BI1883" s="219">
        <f>IF(N1883="nulová",J1883,0)</f>
        <v>0</v>
      </c>
      <c r="BJ1883" s="20" t="s">
        <v>83</v>
      </c>
      <c r="BK1883" s="219">
        <f>ROUND(I1883*H1883,2)</f>
        <v>0</v>
      </c>
      <c r="BL1883" s="20" t="s">
        <v>266</v>
      </c>
      <c r="BM1883" s="218" t="s">
        <v>2186</v>
      </c>
    </row>
    <row r="1884" s="14" customFormat="1">
      <c r="A1884" s="14"/>
      <c r="B1884" s="236"/>
      <c r="C1884" s="237"/>
      <c r="D1884" s="227" t="s">
        <v>157</v>
      </c>
      <c r="E1884" s="238" t="s">
        <v>19</v>
      </c>
      <c r="F1884" s="239" t="s">
        <v>2187</v>
      </c>
      <c r="G1884" s="237"/>
      <c r="H1884" s="240">
        <v>74.183999999999998</v>
      </c>
      <c r="I1884" s="241"/>
      <c r="J1884" s="237"/>
      <c r="K1884" s="237"/>
      <c r="L1884" s="242"/>
      <c r="M1884" s="243"/>
      <c r="N1884" s="244"/>
      <c r="O1884" s="244"/>
      <c r="P1884" s="244"/>
      <c r="Q1884" s="244"/>
      <c r="R1884" s="244"/>
      <c r="S1884" s="244"/>
      <c r="T1884" s="245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46" t="s">
        <v>157</v>
      </c>
      <c r="AU1884" s="246" t="s">
        <v>85</v>
      </c>
      <c r="AV1884" s="14" t="s">
        <v>85</v>
      </c>
      <c r="AW1884" s="14" t="s">
        <v>37</v>
      </c>
      <c r="AX1884" s="14" t="s">
        <v>83</v>
      </c>
      <c r="AY1884" s="246" t="s">
        <v>146</v>
      </c>
    </row>
    <row r="1885" s="2" customFormat="1" ht="24.15" customHeight="1">
      <c r="A1885" s="41"/>
      <c r="B1885" s="42"/>
      <c r="C1885" s="207" t="s">
        <v>2188</v>
      </c>
      <c r="D1885" s="207" t="s">
        <v>148</v>
      </c>
      <c r="E1885" s="208" t="s">
        <v>2189</v>
      </c>
      <c r="F1885" s="209" t="s">
        <v>2190</v>
      </c>
      <c r="G1885" s="210" t="s">
        <v>716</v>
      </c>
      <c r="H1885" s="280"/>
      <c r="I1885" s="212"/>
      <c r="J1885" s="213">
        <f>ROUND(I1885*H1885,2)</f>
        <v>0</v>
      </c>
      <c r="K1885" s="209" t="s">
        <v>152</v>
      </c>
      <c r="L1885" s="47"/>
      <c r="M1885" s="214" t="s">
        <v>19</v>
      </c>
      <c r="N1885" s="215" t="s">
        <v>46</v>
      </c>
      <c r="O1885" s="87"/>
      <c r="P1885" s="216">
        <f>O1885*H1885</f>
        <v>0</v>
      </c>
      <c r="Q1885" s="216">
        <v>0</v>
      </c>
      <c r="R1885" s="216">
        <f>Q1885*H1885</f>
        <v>0</v>
      </c>
      <c r="S1885" s="216">
        <v>0</v>
      </c>
      <c r="T1885" s="217">
        <f>S1885*H1885</f>
        <v>0</v>
      </c>
      <c r="U1885" s="41"/>
      <c r="V1885" s="41"/>
      <c r="W1885" s="41"/>
      <c r="X1885" s="41"/>
      <c r="Y1885" s="41"/>
      <c r="Z1885" s="41"/>
      <c r="AA1885" s="41"/>
      <c r="AB1885" s="41"/>
      <c r="AC1885" s="41"/>
      <c r="AD1885" s="41"/>
      <c r="AE1885" s="41"/>
      <c r="AR1885" s="218" t="s">
        <v>266</v>
      </c>
      <c r="AT1885" s="218" t="s">
        <v>148</v>
      </c>
      <c r="AU1885" s="218" t="s">
        <v>85</v>
      </c>
      <c r="AY1885" s="20" t="s">
        <v>146</v>
      </c>
      <c r="BE1885" s="219">
        <f>IF(N1885="základní",J1885,0)</f>
        <v>0</v>
      </c>
      <c r="BF1885" s="219">
        <f>IF(N1885="snížená",J1885,0)</f>
        <v>0</v>
      </c>
      <c r="BG1885" s="219">
        <f>IF(N1885="zákl. přenesená",J1885,0)</f>
        <v>0</v>
      </c>
      <c r="BH1885" s="219">
        <f>IF(N1885="sníž. přenesená",J1885,0)</f>
        <v>0</v>
      </c>
      <c r="BI1885" s="219">
        <f>IF(N1885="nulová",J1885,0)</f>
        <v>0</v>
      </c>
      <c r="BJ1885" s="20" t="s">
        <v>83</v>
      </c>
      <c r="BK1885" s="219">
        <f>ROUND(I1885*H1885,2)</f>
        <v>0</v>
      </c>
      <c r="BL1885" s="20" t="s">
        <v>266</v>
      </c>
      <c r="BM1885" s="218" t="s">
        <v>2191</v>
      </c>
    </row>
    <row r="1886" s="2" customFormat="1">
      <c r="A1886" s="41"/>
      <c r="B1886" s="42"/>
      <c r="C1886" s="43"/>
      <c r="D1886" s="220" t="s">
        <v>155</v>
      </c>
      <c r="E1886" s="43"/>
      <c r="F1886" s="221" t="s">
        <v>2192</v>
      </c>
      <c r="G1886" s="43"/>
      <c r="H1886" s="43"/>
      <c r="I1886" s="222"/>
      <c r="J1886" s="43"/>
      <c r="K1886" s="43"/>
      <c r="L1886" s="47"/>
      <c r="M1886" s="223"/>
      <c r="N1886" s="224"/>
      <c r="O1886" s="87"/>
      <c r="P1886" s="87"/>
      <c r="Q1886" s="87"/>
      <c r="R1886" s="87"/>
      <c r="S1886" s="87"/>
      <c r="T1886" s="88"/>
      <c r="U1886" s="41"/>
      <c r="V1886" s="41"/>
      <c r="W1886" s="41"/>
      <c r="X1886" s="41"/>
      <c r="Y1886" s="41"/>
      <c r="Z1886" s="41"/>
      <c r="AA1886" s="41"/>
      <c r="AB1886" s="41"/>
      <c r="AC1886" s="41"/>
      <c r="AD1886" s="41"/>
      <c r="AE1886" s="41"/>
      <c r="AT1886" s="20" t="s">
        <v>155</v>
      </c>
      <c r="AU1886" s="20" t="s">
        <v>85</v>
      </c>
    </row>
    <row r="1887" s="12" customFormat="1" ht="22.8" customHeight="1">
      <c r="A1887" s="12"/>
      <c r="B1887" s="191"/>
      <c r="C1887" s="192"/>
      <c r="D1887" s="193" t="s">
        <v>74</v>
      </c>
      <c r="E1887" s="205" t="s">
        <v>2193</v>
      </c>
      <c r="F1887" s="205" t="s">
        <v>2194</v>
      </c>
      <c r="G1887" s="192"/>
      <c r="H1887" s="192"/>
      <c r="I1887" s="195"/>
      <c r="J1887" s="206">
        <f>BK1887</f>
        <v>0</v>
      </c>
      <c r="K1887" s="192"/>
      <c r="L1887" s="197"/>
      <c r="M1887" s="198"/>
      <c r="N1887" s="199"/>
      <c r="O1887" s="199"/>
      <c r="P1887" s="200">
        <f>SUM(P1888:P1963)</f>
        <v>0</v>
      </c>
      <c r="Q1887" s="199"/>
      <c r="R1887" s="200">
        <f>SUM(R1888:R1963)</f>
        <v>0.052087999999999995</v>
      </c>
      <c r="S1887" s="199"/>
      <c r="T1887" s="201">
        <f>SUM(T1888:T1963)</f>
        <v>0</v>
      </c>
      <c r="U1887" s="12"/>
      <c r="V1887" s="12"/>
      <c r="W1887" s="12"/>
      <c r="X1887" s="12"/>
      <c r="Y1887" s="12"/>
      <c r="Z1887" s="12"/>
      <c r="AA1887" s="12"/>
      <c r="AB1887" s="12"/>
      <c r="AC1887" s="12"/>
      <c r="AD1887" s="12"/>
      <c r="AE1887" s="12"/>
      <c r="AR1887" s="202" t="s">
        <v>85</v>
      </c>
      <c r="AT1887" s="203" t="s">
        <v>74</v>
      </c>
      <c r="AU1887" s="203" t="s">
        <v>83</v>
      </c>
      <c r="AY1887" s="202" t="s">
        <v>146</v>
      </c>
      <c r="BK1887" s="204">
        <f>SUM(BK1888:BK1963)</f>
        <v>0</v>
      </c>
    </row>
    <row r="1888" s="2" customFormat="1" ht="24.15" customHeight="1">
      <c r="A1888" s="41"/>
      <c r="B1888" s="42"/>
      <c r="C1888" s="207" t="s">
        <v>2195</v>
      </c>
      <c r="D1888" s="207" t="s">
        <v>148</v>
      </c>
      <c r="E1888" s="208" t="s">
        <v>2196</v>
      </c>
      <c r="F1888" s="209" t="s">
        <v>2197</v>
      </c>
      <c r="G1888" s="210" t="s">
        <v>232</v>
      </c>
      <c r="H1888" s="211">
        <v>37.857999999999997</v>
      </c>
      <c r="I1888" s="212"/>
      <c r="J1888" s="213">
        <f>ROUND(I1888*H1888,2)</f>
        <v>0</v>
      </c>
      <c r="K1888" s="209" t="s">
        <v>152</v>
      </c>
      <c r="L1888" s="47"/>
      <c r="M1888" s="214" t="s">
        <v>19</v>
      </c>
      <c r="N1888" s="215" t="s">
        <v>46</v>
      </c>
      <c r="O1888" s="87"/>
      <c r="P1888" s="216">
        <f>O1888*H1888</f>
        <v>0</v>
      </c>
      <c r="Q1888" s="216">
        <v>2.0000000000000002E-05</v>
      </c>
      <c r="R1888" s="216">
        <f>Q1888*H1888</f>
        <v>0.00075715999999999999</v>
      </c>
      <c r="S1888" s="216">
        <v>0</v>
      </c>
      <c r="T1888" s="217">
        <f>S1888*H1888</f>
        <v>0</v>
      </c>
      <c r="U1888" s="41"/>
      <c r="V1888" s="41"/>
      <c r="W1888" s="41"/>
      <c r="X1888" s="41"/>
      <c r="Y1888" s="41"/>
      <c r="Z1888" s="41"/>
      <c r="AA1888" s="41"/>
      <c r="AB1888" s="41"/>
      <c r="AC1888" s="41"/>
      <c r="AD1888" s="41"/>
      <c r="AE1888" s="41"/>
      <c r="AR1888" s="218" t="s">
        <v>266</v>
      </c>
      <c r="AT1888" s="218" t="s">
        <v>148</v>
      </c>
      <c r="AU1888" s="218" t="s">
        <v>85</v>
      </c>
      <c r="AY1888" s="20" t="s">
        <v>146</v>
      </c>
      <c r="BE1888" s="219">
        <f>IF(N1888="základní",J1888,0)</f>
        <v>0</v>
      </c>
      <c r="BF1888" s="219">
        <f>IF(N1888="snížená",J1888,0)</f>
        <v>0</v>
      </c>
      <c r="BG1888" s="219">
        <f>IF(N1888="zákl. přenesená",J1888,0)</f>
        <v>0</v>
      </c>
      <c r="BH1888" s="219">
        <f>IF(N1888="sníž. přenesená",J1888,0)</f>
        <v>0</v>
      </c>
      <c r="BI1888" s="219">
        <f>IF(N1888="nulová",J1888,0)</f>
        <v>0</v>
      </c>
      <c r="BJ1888" s="20" t="s">
        <v>83</v>
      </c>
      <c r="BK1888" s="219">
        <f>ROUND(I1888*H1888,2)</f>
        <v>0</v>
      </c>
      <c r="BL1888" s="20" t="s">
        <v>266</v>
      </c>
      <c r="BM1888" s="218" t="s">
        <v>2198</v>
      </c>
    </row>
    <row r="1889" s="2" customFormat="1">
      <c r="A1889" s="41"/>
      <c r="B1889" s="42"/>
      <c r="C1889" s="43"/>
      <c r="D1889" s="220" t="s">
        <v>155</v>
      </c>
      <c r="E1889" s="43"/>
      <c r="F1889" s="221" t="s">
        <v>2199</v>
      </c>
      <c r="G1889" s="43"/>
      <c r="H1889" s="43"/>
      <c r="I1889" s="222"/>
      <c r="J1889" s="43"/>
      <c r="K1889" s="43"/>
      <c r="L1889" s="47"/>
      <c r="M1889" s="223"/>
      <c r="N1889" s="224"/>
      <c r="O1889" s="87"/>
      <c r="P1889" s="87"/>
      <c r="Q1889" s="87"/>
      <c r="R1889" s="87"/>
      <c r="S1889" s="87"/>
      <c r="T1889" s="88"/>
      <c r="U1889" s="41"/>
      <c r="V1889" s="41"/>
      <c r="W1889" s="41"/>
      <c r="X1889" s="41"/>
      <c r="Y1889" s="41"/>
      <c r="Z1889" s="41"/>
      <c r="AA1889" s="41"/>
      <c r="AB1889" s="41"/>
      <c r="AC1889" s="41"/>
      <c r="AD1889" s="41"/>
      <c r="AE1889" s="41"/>
      <c r="AT1889" s="20" t="s">
        <v>155</v>
      </c>
      <c r="AU1889" s="20" t="s">
        <v>85</v>
      </c>
    </row>
    <row r="1890" s="13" customFormat="1">
      <c r="A1890" s="13"/>
      <c r="B1890" s="225"/>
      <c r="C1890" s="226"/>
      <c r="D1890" s="227" t="s">
        <v>157</v>
      </c>
      <c r="E1890" s="228" t="s">
        <v>19</v>
      </c>
      <c r="F1890" s="229" t="s">
        <v>1932</v>
      </c>
      <c r="G1890" s="226"/>
      <c r="H1890" s="228" t="s">
        <v>19</v>
      </c>
      <c r="I1890" s="230"/>
      <c r="J1890" s="226"/>
      <c r="K1890" s="226"/>
      <c r="L1890" s="231"/>
      <c r="M1890" s="232"/>
      <c r="N1890" s="233"/>
      <c r="O1890" s="233"/>
      <c r="P1890" s="233"/>
      <c r="Q1890" s="233"/>
      <c r="R1890" s="233"/>
      <c r="S1890" s="233"/>
      <c r="T1890" s="234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5" t="s">
        <v>157</v>
      </c>
      <c r="AU1890" s="235" t="s">
        <v>85</v>
      </c>
      <c r="AV1890" s="13" t="s">
        <v>83</v>
      </c>
      <c r="AW1890" s="13" t="s">
        <v>37</v>
      </c>
      <c r="AX1890" s="13" t="s">
        <v>75</v>
      </c>
      <c r="AY1890" s="235" t="s">
        <v>146</v>
      </c>
    </row>
    <row r="1891" s="13" customFormat="1">
      <c r="A1891" s="13"/>
      <c r="B1891" s="225"/>
      <c r="C1891" s="226"/>
      <c r="D1891" s="227" t="s">
        <v>157</v>
      </c>
      <c r="E1891" s="228" t="s">
        <v>19</v>
      </c>
      <c r="F1891" s="229" t="s">
        <v>1933</v>
      </c>
      <c r="G1891" s="226"/>
      <c r="H1891" s="228" t="s">
        <v>19</v>
      </c>
      <c r="I1891" s="230"/>
      <c r="J1891" s="226"/>
      <c r="K1891" s="226"/>
      <c r="L1891" s="231"/>
      <c r="M1891" s="232"/>
      <c r="N1891" s="233"/>
      <c r="O1891" s="233"/>
      <c r="P1891" s="233"/>
      <c r="Q1891" s="233"/>
      <c r="R1891" s="233"/>
      <c r="S1891" s="233"/>
      <c r="T1891" s="234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5" t="s">
        <v>157</v>
      </c>
      <c r="AU1891" s="235" t="s">
        <v>85</v>
      </c>
      <c r="AV1891" s="13" t="s">
        <v>83</v>
      </c>
      <c r="AW1891" s="13" t="s">
        <v>37</v>
      </c>
      <c r="AX1891" s="13" t="s">
        <v>75</v>
      </c>
      <c r="AY1891" s="235" t="s">
        <v>146</v>
      </c>
    </row>
    <row r="1892" s="14" customFormat="1">
      <c r="A1892" s="14"/>
      <c r="B1892" s="236"/>
      <c r="C1892" s="237"/>
      <c r="D1892" s="227" t="s">
        <v>157</v>
      </c>
      <c r="E1892" s="238" t="s">
        <v>19</v>
      </c>
      <c r="F1892" s="239" t="s">
        <v>2200</v>
      </c>
      <c r="G1892" s="237"/>
      <c r="H1892" s="240">
        <v>5.6950000000000003</v>
      </c>
      <c r="I1892" s="241"/>
      <c r="J1892" s="237"/>
      <c r="K1892" s="237"/>
      <c r="L1892" s="242"/>
      <c r="M1892" s="243"/>
      <c r="N1892" s="244"/>
      <c r="O1892" s="244"/>
      <c r="P1892" s="244"/>
      <c r="Q1892" s="244"/>
      <c r="R1892" s="244"/>
      <c r="S1892" s="244"/>
      <c r="T1892" s="245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46" t="s">
        <v>157</v>
      </c>
      <c r="AU1892" s="246" t="s">
        <v>85</v>
      </c>
      <c r="AV1892" s="14" t="s">
        <v>85</v>
      </c>
      <c r="AW1892" s="14" t="s">
        <v>37</v>
      </c>
      <c r="AX1892" s="14" t="s">
        <v>75</v>
      </c>
      <c r="AY1892" s="246" t="s">
        <v>146</v>
      </c>
    </row>
    <row r="1893" s="14" customFormat="1">
      <c r="A1893" s="14"/>
      <c r="B1893" s="236"/>
      <c r="C1893" s="237"/>
      <c r="D1893" s="227" t="s">
        <v>157</v>
      </c>
      <c r="E1893" s="238" t="s">
        <v>19</v>
      </c>
      <c r="F1893" s="239" t="s">
        <v>2201</v>
      </c>
      <c r="G1893" s="237"/>
      <c r="H1893" s="240">
        <v>14.180999999999999</v>
      </c>
      <c r="I1893" s="241"/>
      <c r="J1893" s="237"/>
      <c r="K1893" s="237"/>
      <c r="L1893" s="242"/>
      <c r="M1893" s="243"/>
      <c r="N1893" s="244"/>
      <c r="O1893" s="244"/>
      <c r="P1893" s="244"/>
      <c r="Q1893" s="244"/>
      <c r="R1893" s="244"/>
      <c r="S1893" s="244"/>
      <c r="T1893" s="245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46" t="s">
        <v>157</v>
      </c>
      <c r="AU1893" s="246" t="s">
        <v>85</v>
      </c>
      <c r="AV1893" s="14" t="s">
        <v>85</v>
      </c>
      <c r="AW1893" s="14" t="s">
        <v>37</v>
      </c>
      <c r="AX1893" s="14" t="s">
        <v>75</v>
      </c>
      <c r="AY1893" s="246" t="s">
        <v>146</v>
      </c>
    </row>
    <row r="1894" s="14" customFormat="1">
      <c r="A1894" s="14"/>
      <c r="B1894" s="236"/>
      <c r="C1894" s="237"/>
      <c r="D1894" s="227" t="s">
        <v>157</v>
      </c>
      <c r="E1894" s="238" t="s">
        <v>19</v>
      </c>
      <c r="F1894" s="239" t="s">
        <v>2202</v>
      </c>
      <c r="G1894" s="237"/>
      <c r="H1894" s="240">
        <v>4.5800000000000001</v>
      </c>
      <c r="I1894" s="241"/>
      <c r="J1894" s="237"/>
      <c r="K1894" s="237"/>
      <c r="L1894" s="242"/>
      <c r="M1894" s="243"/>
      <c r="N1894" s="244"/>
      <c r="O1894" s="244"/>
      <c r="P1894" s="244"/>
      <c r="Q1894" s="244"/>
      <c r="R1894" s="244"/>
      <c r="S1894" s="244"/>
      <c r="T1894" s="245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46" t="s">
        <v>157</v>
      </c>
      <c r="AU1894" s="246" t="s">
        <v>85</v>
      </c>
      <c r="AV1894" s="14" t="s">
        <v>85</v>
      </c>
      <c r="AW1894" s="14" t="s">
        <v>37</v>
      </c>
      <c r="AX1894" s="14" t="s">
        <v>75</v>
      </c>
      <c r="AY1894" s="246" t="s">
        <v>146</v>
      </c>
    </row>
    <row r="1895" s="14" customFormat="1">
      <c r="A1895" s="14"/>
      <c r="B1895" s="236"/>
      <c r="C1895" s="237"/>
      <c r="D1895" s="227" t="s">
        <v>157</v>
      </c>
      <c r="E1895" s="238" t="s">
        <v>19</v>
      </c>
      <c r="F1895" s="239" t="s">
        <v>2203</v>
      </c>
      <c r="G1895" s="237"/>
      <c r="H1895" s="240">
        <v>6.2599999999999998</v>
      </c>
      <c r="I1895" s="241"/>
      <c r="J1895" s="237"/>
      <c r="K1895" s="237"/>
      <c r="L1895" s="242"/>
      <c r="M1895" s="243"/>
      <c r="N1895" s="244"/>
      <c r="O1895" s="244"/>
      <c r="P1895" s="244"/>
      <c r="Q1895" s="244"/>
      <c r="R1895" s="244"/>
      <c r="S1895" s="244"/>
      <c r="T1895" s="245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46" t="s">
        <v>157</v>
      </c>
      <c r="AU1895" s="246" t="s">
        <v>85</v>
      </c>
      <c r="AV1895" s="14" t="s">
        <v>85</v>
      </c>
      <c r="AW1895" s="14" t="s">
        <v>37</v>
      </c>
      <c r="AX1895" s="14" t="s">
        <v>75</v>
      </c>
      <c r="AY1895" s="246" t="s">
        <v>146</v>
      </c>
    </row>
    <row r="1896" s="14" customFormat="1">
      <c r="A1896" s="14"/>
      <c r="B1896" s="236"/>
      <c r="C1896" s="237"/>
      <c r="D1896" s="227" t="s">
        <v>157</v>
      </c>
      <c r="E1896" s="238" t="s">
        <v>19</v>
      </c>
      <c r="F1896" s="239" t="s">
        <v>2204</v>
      </c>
      <c r="G1896" s="237"/>
      <c r="H1896" s="240">
        <v>7.1420000000000003</v>
      </c>
      <c r="I1896" s="241"/>
      <c r="J1896" s="237"/>
      <c r="K1896" s="237"/>
      <c r="L1896" s="242"/>
      <c r="M1896" s="243"/>
      <c r="N1896" s="244"/>
      <c r="O1896" s="244"/>
      <c r="P1896" s="244"/>
      <c r="Q1896" s="244"/>
      <c r="R1896" s="244"/>
      <c r="S1896" s="244"/>
      <c r="T1896" s="245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46" t="s">
        <v>157</v>
      </c>
      <c r="AU1896" s="246" t="s">
        <v>85</v>
      </c>
      <c r="AV1896" s="14" t="s">
        <v>85</v>
      </c>
      <c r="AW1896" s="14" t="s">
        <v>37</v>
      </c>
      <c r="AX1896" s="14" t="s">
        <v>75</v>
      </c>
      <c r="AY1896" s="246" t="s">
        <v>146</v>
      </c>
    </row>
    <row r="1897" s="16" customFormat="1">
      <c r="A1897" s="16"/>
      <c r="B1897" s="258"/>
      <c r="C1897" s="259"/>
      <c r="D1897" s="227" t="s">
        <v>157</v>
      </c>
      <c r="E1897" s="260" t="s">
        <v>19</v>
      </c>
      <c r="F1897" s="261" t="s">
        <v>167</v>
      </c>
      <c r="G1897" s="259"/>
      <c r="H1897" s="262">
        <v>37.857999999999997</v>
      </c>
      <c r="I1897" s="263"/>
      <c r="J1897" s="259"/>
      <c r="K1897" s="259"/>
      <c r="L1897" s="264"/>
      <c r="M1897" s="265"/>
      <c r="N1897" s="266"/>
      <c r="O1897" s="266"/>
      <c r="P1897" s="266"/>
      <c r="Q1897" s="266"/>
      <c r="R1897" s="266"/>
      <c r="S1897" s="266"/>
      <c r="T1897" s="267"/>
      <c r="U1897" s="16"/>
      <c r="V1897" s="16"/>
      <c r="W1897" s="16"/>
      <c r="X1897" s="16"/>
      <c r="Y1897" s="16"/>
      <c r="Z1897" s="16"/>
      <c r="AA1897" s="16"/>
      <c r="AB1897" s="16"/>
      <c r="AC1897" s="16"/>
      <c r="AD1897" s="16"/>
      <c r="AE1897" s="16"/>
      <c r="AT1897" s="268" t="s">
        <v>157</v>
      </c>
      <c r="AU1897" s="268" t="s">
        <v>85</v>
      </c>
      <c r="AV1897" s="16" t="s">
        <v>153</v>
      </c>
      <c r="AW1897" s="16" t="s">
        <v>37</v>
      </c>
      <c r="AX1897" s="16" t="s">
        <v>83</v>
      </c>
      <c r="AY1897" s="268" t="s">
        <v>146</v>
      </c>
    </row>
    <row r="1898" s="2" customFormat="1" ht="16.5" customHeight="1">
      <c r="A1898" s="41"/>
      <c r="B1898" s="42"/>
      <c r="C1898" s="207" t="s">
        <v>2205</v>
      </c>
      <c r="D1898" s="207" t="s">
        <v>148</v>
      </c>
      <c r="E1898" s="208" t="s">
        <v>2206</v>
      </c>
      <c r="F1898" s="209" t="s">
        <v>2207</v>
      </c>
      <c r="G1898" s="210" t="s">
        <v>232</v>
      </c>
      <c r="H1898" s="211">
        <v>37.857999999999997</v>
      </c>
      <c r="I1898" s="212"/>
      <c r="J1898" s="213">
        <f>ROUND(I1898*H1898,2)</f>
        <v>0</v>
      </c>
      <c r="K1898" s="209" t="s">
        <v>152</v>
      </c>
      <c r="L1898" s="47"/>
      <c r="M1898" s="214" t="s">
        <v>19</v>
      </c>
      <c r="N1898" s="215" t="s">
        <v>46</v>
      </c>
      <c r="O1898" s="87"/>
      <c r="P1898" s="216">
        <f>O1898*H1898</f>
        <v>0</v>
      </c>
      <c r="Q1898" s="216">
        <v>2.0000000000000002E-05</v>
      </c>
      <c r="R1898" s="216">
        <f>Q1898*H1898</f>
        <v>0.00075715999999999999</v>
      </c>
      <c r="S1898" s="216">
        <v>0</v>
      </c>
      <c r="T1898" s="217">
        <f>S1898*H1898</f>
        <v>0</v>
      </c>
      <c r="U1898" s="41"/>
      <c r="V1898" s="41"/>
      <c r="W1898" s="41"/>
      <c r="X1898" s="41"/>
      <c r="Y1898" s="41"/>
      <c r="Z1898" s="41"/>
      <c r="AA1898" s="41"/>
      <c r="AB1898" s="41"/>
      <c r="AC1898" s="41"/>
      <c r="AD1898" s="41"/>
      <c r="AE1898" s="41"/>
      <c r="AR1898" s="218" t="s">
        <v>266</v>
      </c>
      <c r="AT1898" s="218" t="s">
        <v>148</v>
      </c>
      <c r="AU1898" s="218" t="s">
        <v>85</v>
      </c>
      <c r="AY1898" s="20" t="s">
        <v>146</v>
      </c>
      <c r="BE1898" s="219">
        <f>IF(N1898="základní",J1898,0)</f>
        <v>0</v>
      </c>
      <c r="BF1898" s="219">
        <f>IF(N1898="snížená",J1898,0)</f>
        <v>0</v>
      </c>
      <c r="BG1898" s="219">
        <f>IF(N1898="zákl. přenesená",J1898,0)</f>
        <v>0</v>
      </c>
      <c r="BH1898" s="219">
        <f>IF(N1898="sníž. přenesená",J1898,0)</f>
        <v>0</v>
      </c>
      <c r="BI1898" s="219">
        <f>IF(N1898="nulová",J1898,0)</f>
        <v>0</v>
      </c>
      <c r="BJ1898" s="20" t="s">
        <v>83</v>
      </c>
      <c r="BK1898" s="219">
        <f>ROUND(I1898*H1898,2)</f>
        <v>0</v>
      </c>
      <c r="BL1898" s="20" t="s">
        <v>266</v>
      </c>
      <c r="BM1898" s="218" t="s">
        <v>2208</v>
      </c>
    </row>
    <row r="1899" s="2" customFormat="1">
      <c r="A1899" s="41"/>
      <c r="B1899" s="42"/>
      <c r="C1899" s="43"/>
      <c r="D1899" s="220" t="s">
        <v>155</v>
      </c>
      <c r="E1899" s="43"/>
      <c r="F1899" s="221" t="s">
        <v>2209</v>
      </c>
      <c r="G1899" s="43"/>
      <c r="H1899" s="43"/>
      <c r="I1899" s="222"/>
      <c r="J1899" s="43"/>
      <c r="K1899" s="43"/>
      <c r="L1899" s="47"/>
      <c r="M1899" s="223"/>
      <c r="N1899" s="224"/>
      <c r="O1899" s="87"/>
      <c r="P1899" s="87"/>
      <c r="Q1899" s="87"/>
      <c r="R1899" s="87"/>
      <c r="S1899" s="87"/>
      <c r="T1899" s="88"/>
      <c r="U1899" s="41"/>
      <c r="V1899" s="41"/>
      <c r="W1899" s="41"/>
      <c r="X1899" s="41"/>
      <c r="Y1899" s="41"/>
      <c r="Z1899" s="41"/>
      <c r="AA1899" s="41"/>
      <c r="AB1899" s="41"/>
      <c r="AC1899" s="41"/>
      <c r="AD1899" s="41"/>
      <c r="AE1899" s="41"/>
      <c r="AT1899" s="20" t="s">
        <v>155</v>
      </c>
      <c r="AU1899" s="20" t="s">
        <v>85</v>
      </c>
    </row>
    <row r="1900" s="13" customFormat="1">
      <c r="A1900" s="13"/>
      <c r="B1900" s="225"/>
      <c r="C1900" s="226"/>
      <c r="D1900" s="227" t="s">
        <v>157</v>
      </c>
      <c r="E1900" s="228" t="s">
        <v>19</v>
      </c>
      <c r="F1900" s="229" t="s">
        <v>1932</v>
      </c>
      <c r="G1900" s="226"/>
      <c r="H1900" s="228" t="s">
        <v>19</v>
      </c>
      <c r="I1900" s="230"/>
      <c r="J1900" s="226"/>
      <c r="K1900" s="226"/>
      <c r="L1900" s="231"/>
      <c r="M1900" s="232"/>
      <c r="N1900" s="233"/>
      <c r="O1900" s="233"/>
      <c r="P1900" s="233"/>
      <c r="Q1900" s="233"/>
      <c r="R1900" s="233"/>
      <c r="S1900" s="233"/>
      <c r="T1900" s="234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5" t="s">
        <v>157</v>
      </c>
      <c r="AU1900" s="235" t="s">
        <v>85</v>
      </c>
      <c r="AV1900" s="13" t="s">
        <v>83</v>
      </c>
      <c r="AW1900" s="13" t="s">
        <v>37</v>
      </c>
      <c r="AX1900" s="13" t="s">
        <v>75</v>
      </c>
      <c r="AY1900" s="235" t="s">
        <v>146</v>
      </c>
    </row>
    <row r="1901" s="13" customFormat="1">
      <c r="A1901" s="13"/>
      <c r="B1901" s="225"/>
      <c r="C1901" s="226"/>
      <c r="D1901" s="227" t="s">
        <v>157</v>
      </c>
      <c r="E1901" s="228" t="s">
        <v>19</v>
      </c>
      <c r="F1901" s="229" t="s">
        <v>1933</v>
      </c>
      <c r="G1901" s="226"/>
      <c r="H1901" s="228" t="s">
        <v>19</v>
      </c>
      <c r="I1901" s="230"/>
      <c r="J1901" s="226"/>
      <c r="K1901" s="226"/>
      <c r="L1901" s="231"/>
      <c r="M1901" s="232"/>
      <c r="N1901" s="233"/>
      <c r="O1901" s="233"/>
      <c r="P1901" s="233"/>
      <c r="Q1901" s="233"/>
      <c r="R1901" s="233"/>
      <c r="S1901" s="233"/>
      <c r="T1901" s="234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5" t="s">
        <v>157</v>
      </c>
      <c r="AU1901" s="235" t="s">
        <v>85</v>
      </c>
      <c r="AV1901" s="13" t="s">
        <v>83</v>
      </c>
      <c r="AW1901" s="13" t="s">
        <v>37</v>
      </c>
      <c r="AX1901" s="13" t="s">
        <v>75</v>
      </c>
      <c r="AY1901" s="235" t="s">
        <v>146</v>
      </c>
    </row>
    <row r="1902" s="14" customFormat="1">
      <c r="A1902" s="14"/>
      <c r="B1902" s="236"/>
      <c r="C1902" s="237"/>
      <c r="D1902" s="227" t="s">
        <v>157</v>
      </c>
      <c r="E1902" s="238" t="s">
        <v>19</v>
      </c>
      <c r="F1902" s="239" t="s">
        <v>2200</v>
      </c>
      <c r="G1902" s="237"/>
      <c r="H1902" s="240">
        <v>5.6950000000000003</v>
      </c>
      <c r="I1902" s="241"/>
      <c r="J1902" s="237"/>
      <c r="K1902" s="237"/>
      <c r="L1902" s="242"/>
      <c r="M1902" s="243"/>
      <c r="N1902" s="244"/>
      <c r="O1902" s="244"/>
      <c r="P1902" s="244"/>
      <c r="Q1902" s="244"/>
      <c r="R1902" s="244"/>
      <c r="S1902" s="244"/>
      <c r="T1902" s="245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46" t="s">
        <v>157</v>
      </c>
      <c r="AU1902" s="246" t="s">
        <v>85</v>
      </c>
      <c r="AV1902" s="14" t="s">
        <v>85</v>
      </c>
      <c r="AW1902" s="14" t="s">
        <v>37</v>
      </c>
      <c r="AX1902" s="14" t="s">
        <v>75</v>
      </c>
      <c r="AY1902" s="246" t="s">
        <v>146</v>
      </c>
    </row>
    <row r="1903" s="14" customFormat="1">
      <c r="A1903" s="14"/>
      <c r="B1903" s="236"/>
      <c r="C1903" s="237"/>
      <c r="D1903" s="227" t="s">
        <v>157</v>
      </c>
      <c r="E1903" s="238" t="s">
        <v>19</v>
      </c>
      <c r="F1903" s="239" t="s">
        <v>2201</v>
      </c>
      <c r="G1903" s="237"/>
      <c r="H1903" s="240">
        <v>14.180999999999999</v>
      </c>
      <c r="I1903" s="241"/>
      <c r="J1903" s="237"/>
      <c r="K1903" s="237"/>
      <c r="L1903" s="242"/>
      <c r="M1903" s="243"/>
      <c r="N1903" s="244"/>
      <c r="O1903" s="244"/>
      <c r="P1903" s="244"/>
      <c r="Q1903" s="244"/>
      <c r="R1903" s="244"/>
      <c r="S1903" s="244"/>
      <c r="T1903" s="245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46" t="s">
        <v>157</v>
      </c>
      <c r="AU1903" s="246" t="s">
        <v>85</v>
      </c>
      <c r="AV1903" s="14" t="s">
        <v>85</v>
      </c>
      <c r="AW1903" s="14" t="s">
        <v>37</v>
      </c>
      <c r="AX1903" s="14" t="s">
        <v>75</v>
      </c>
      <c r="AY1903" s="246" t="s">
        <v>146</v>
      </c>
    </row>
    <row r="1904" s="14" customFormat="1">
      <c r="A1904" s="14"/>
      <c r="B1904" s="236"/>
      <c r="C1904" s="237"/>
      <c r="D1904" s="227" t="s">
        <v>157</v>
      </c>
      <c r="E1904" s="238" t="s">
        <v>19</v>
      </c>
      <c r="F1904" s="239" t="s">
        <v>2202</v>
      </c>
      <c r="G1904" s="237"/>
      <c r="H1904" s="240">
        <v>4.5800000000000001</v>
      </c>
      <c r="I1904" s="241"/>
      <c r="J1904" s="237"/>
      <c r="K1904" s="237"/>
      <c r="L1904" s="242"/>
      <c r="M1904" s="243"/>
      <c r="N1904" s="244"/>
      <c r="O1904" s="244"/>
      <c r="P1904" s="244"/>
      <c r="Q1904" s="244"/>
      <c r="R1904" s="244"/>
      <c r="S1904" s="244"/>
      <c r="T1904" s="245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46" t="s">
        <v>157</v>
      </c>
      <c r="AU1904" s="246" t="s">
        <v>85</v>
      </c>
      <c r="AV1904" s="14" t="s">
        <v>85</v>
      </c>
      <c r="AW1904" s="14" t="s">
        <v>37</v>
      </c>
      <c r="AX1904" s="14" t="s">
        <v>75</v>
      </c>
      <c r="AY1904" s="246" t="s">
        <v>146</v>
      </c>
    </row>
    <row r="1905" s="14" customFormat="1">
      <c r="A1905" s="14"/>
      <c r="B1905" s="236"/>
      <c r="C1905" s="237"/>
      <c r="D1905" s="227" t="s">
        <v>157</v>
      </c>
      <c r="E1905" s="238" t="s">
        <v>19</v>
      </c>
      <c r="F1905" s="239" t="s">
        <v>2203</v>
      </c>
      <c r="G1905" s="237"/>
      <c r="H1905" s="240">
        <v>6.2599999999999998</v>
      </c>
      <c r="I1905" s="241"/>
      <c r="J1905" s="237"/>
      <c r="K1905" s="237"/>
      <c r="L1905" s="242"/>
      <c r="M1905" s="243"/>
      <c r="N1905" s="244"/>
      <c r="O1905" s="244"/>
      <c r="P1905" s="244"/>
      <c r="Q1905" s="244"/>
      <c r="R1905" s="244"/>
      <c r="S1905" s="244"/>
      <c r="T1905" s="245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46" t="s">
        <v>157</v>
      </c>
      <c r="AU1905" s="246" t="s">
        <v>85</v>
      </c>
      <c r="AV1905" s="14" t="s">
        <v>85</v>
      </c>
      <c r="AW1905" s="14" t="s">
        <v>37</v>
      </c>
      <c r="AX1905" s="14" t="s">
        <v>75</v>
      </c>
      <c r="AY1905" s="246" t="s">
        <v>146</v>
      </c>
    </row>
    <row r="1906" s="14" customFormat="1">
      <c r="A1906" s="14"/>
      <c r="B1906" s="236"/>
      <c r="C1906" s="237"/>
      <c r="D1906" s="227" t="s">
        <v>157</v>
      </c>
      <c r="E1906" s="238" t="s">
        <v>19</v>
      </c>
      <c r="F1906" s="239" t="s">
        <v>2204</v>
      </c>
      <c r="G1906" s="237"/>
      <c r="H1906" s="240">
        <v>7.1420000000000003</v>
      </c>
      <c r="I1906" s="241"/>
      <c r="J1906" s="237"/>
      <c r="K1906" s="237"/>
      <c r="L1906" s="242"/>
      <c r="M1906" s="243"/>
      <c r="N1906" s="244"/>
      <c r="O1906" s="244"/>
      <c r="P1906" s="244"/>
      <c r="Q1906" s="244"/>
      <c r="R1906" s="244"/>
      <c r="S1906" s="244"/>
      <c r="T1906" s="245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46" t="s">
        <v>157</v>
      </c>
      <c r="AU1906" s="246" t="s">
        <v>85</v>
      </c>
      <c r="AV1906" s="14" t="s">
        <v>85</v>
      </c>
      <c r="AW1906" s="14" t="s">
        <v>37</v>
      </c>
      <c r="AX1906" s="14" t="s">
        <v>75</v>
      </c>
      <c r="AY1906" s="246" t="s">
        <v>146</v>
      </c>
    </row>
    <row r="1907" s="16" customFormat="1">
      <c r="A1907" s="16"/>
      <c r="B1907" s="258"/>
      <c r="C1907" s="259"/>
      <c r="D1907" s="227" t="s">
        <v>157</v>
      </c>
      <c r="E1907" s="260" t="s">
        <v>19</v>
      </c>
      <c r="F1907" s="261" t="s">
        <v>167</v>
      </c>
      <c r="G1907" s="259"/>
      <c r="H1907" s="262">
        <v>37.857999999999997</v>
      </c>
      <c r="I1907" s="263"/>
      <c r="J1907" s="259"/>
      <c r="K1907" s="259"/>
      <c r="L1907" s="264"/>
      <c r="M1907" s="265"/>
      <c r="N1907" s="266"/>
      <c r="O1907" s="266"/>
      <c r="P1907" s="266"/>
      <c r="Q1907" s="266"/>
      <c r="R1907" s="266"/>
      <c r="S1907" s="266"/>
      <c r="T1907" s="267"/>
      <c r="U1907" s="16"/>
      <c r="V1907" s="16"/>
      <c r="W1907" s="16"/>
      <c r="X1907" s="16"/>
      <c r="Y1907" s="16"/>
      <c r="Z1907" s="16"/>
      <c r="AA1907" s="16"/>
      <c r="AB1907" s="16"/>
      <c r="AC1907" s="16"/>
      <c r="AD1907" s="16"/>
      <c r="AE1907" s="16"/>
      <c r="AT1907" s="268" t="s">
        <v>157</v>
      </c>
      <c r="AU1907" s="268" t="s">
        <v>85</v>
      </c>
      <c r="AV1907" s="16" t="s">
        <v>153</v>
      </c>
      <c r="AW1907" s="16" t="s">
        <v>37</v>
      </c>
      <c r="AX1907" s="16" t="s">
        <v>83</v>
      </c>
      <c r="AY1907" s="268" t="s">
        <v>146</v>
      </c>
    </row>
    <row r="1908" s="2" customFormat="1" ht="16.5" customHeight="1">
      <c r="A1908" s="41"/>
      <c r="B1908" s="42"/>
      <c r="C1908" s="207" t="s">
        <v>2210</v>
      </c>
      <c r="D1908" s="207" t="s">
        <v>148</v>
      </c>
      <c r="E1908" s="208" t="s">
        <v>2211</v>
      </c>
      <c r="F1908" s="209" t="s">
        <v>2212</v>
      </c>
      <c r="G1908" s="210" t="s">
        <v>232</v>
      </c>
      <c r="H1908" s="211">
        <v>37.857999999999997</v>
      </c>
      <c r="I1908" s="212"/>
      <c r="J1908" s="213">
        <f>ROUND(I1908*H1908,2)</f>
        <v>0</v>
      </c>
      <c r="K1908" s="209" t="s">
        <v>152</v>
      </c>
      <c r="L1908" s="47"/>
      <c r="M1908" s="214" t="s">
        <v>19</v>
      </c>
      <c r="N1908" s="215" t="s">
        <v>46</v>
      </c>
      <c r="O1908" s="87"/>
      <c r="P1908" s="216">
        <f>O1908*H1908</f>
        <v>0</v>
      </c>
      <c r="Q1908" s="216">
        <v>0.00035</v>
      </c>
      <c r="R1908" s="216">
        <f>Q1908*H1908</f>
        <v>0.0132503</v>
      </c>
      <c r="S1908" s="216">
        <v>0</v>
      </c>
      <c r="T1908" s="217">
        <f>S1908*H1908</f>
        <v>0</v>
      </c>
      <c r="U1908" s="41"/>
      <c r="V1908" s="41"/>
      <c r="W1908" s="41"/>
      <c r="X1908" s="41"/>
      <c r="Y1908" s="41"/>
      <c r="Z1908" s="41"/>
      <c r="AA1908" s="41"/>
      <c r="AB1908" s="41"/>
      <c r="AC1908" s="41"/>
      <c r="AD1908" s="41"/>
      <c r="AE1908" s="41"/>
      <c r="AR1908" s="218" t="s">
        <v>266</v>
      </c>
      <c r="AT1908" s="218" t="s">
        <v>148</v>
      </c>
      <c r="AU1908" s="218" t="s">
        <v>85</v>
      </c>
      <c r="AY1908" s="20" t="s">
        <v>146</v>
      </c>
      <c r="BE1908" s="219">
        <f>IF(N1908="základní",J1908,0)</f>
        <v>0</v>
      </c>
      <c r="BF1908" s="219">
        <f>IF(N1908="snížená",J1908,0)</f>
        <v>0</v>
      </c>
      <c r="BG1908" s="219">
        <f>IF(N1908="zákl. přenesená",J1908,0)</f>
        <v>0</v>
      </c>
      <c r="BH1908" s="219">
        <f>IF(N1908="sníž. přenesená",J1908,0)</f>
        <v>0</v>
      </c>
      <c r="BI1908" s="219">
        <f>IF(N1908="nulová",J1908,0)</f>
        <v>0</v>
      </c>
      <c r="BJ1908" s="20" t="s">
        <v>83</v>
      </c>
      <c r="BK1908" s="219">
        <f>ROUND(I1908*H1908,2)</f>
        <v>0</v>
      </c>
      <c r="BL1908" s="20" t="s">
        <v>266</v>
      </c>
      <c r="BM1908" s="218" t="s">
        <v>2213</v>
      </c>
    </row>
    <row r="1909" s="2" customFormat="1">
      <c r="A1909" s="41"/>
      <c r="B1909" s="42"/>
      <c r="C1909" s="43"/>
      <c r="D1909" s="220" t="s">
        <v>155</v>
      </c>
      <c r="E1909" s="43"/>
      <c r="F1909" s="221" t="s">
        <v>2214</v>
      </c>
      <c r="G1909" s="43"/>
      <c r="H1909" s="43"/>
      <c r="I1909" s="222"/>
      <c r="J1909" s="43"/>
      <c r="K1909" s="43"/>
      <c r="L1909" s="47"/>
      <c r="M1909" s="223"/>
      <c r="N1909" s="224"/>
      <c r="O1909" s="87"/>
      <c r="P1909" s="87"/>
      <c r="Q1909" s="87"/>
      <c r="R1909" s="87"/>
      <c r="S1909" s="87"/>
      <c r="T1909" s="88"/>
      <c r="U1909" s="41"/>
      <c r="V1909" s="41"/>
      <c r="W1909" s="41"/>
      <c r="X1909" s="41"/>
      <c r="Y1909" s="41"/>
      <c r="Z1909" s="41"/>
      <c r="AA1909" s="41"/>
      <c r="AB1909" s="41"/>
      <c r="AC1909" s="41"/>
      <c r="AD1909" s="41"/>
      <c r="AE1909" s="41"/>
      <c r="AT1909" s="20" t="s">
        <v>155</v>
      </c>
      <c r="AU1909" s="20" t="s">
        <v>85</v>
      </c>
    </row>
    <row r="1910" s="13" customFormat="1">
      <c r="A1910" s="13"/>
      <c r="B1910" s="225"/>
      <c r="C1910" s="226"/>
      <c r="D1910" s="227" t="s">
        <v>157</v>
      </c>
      <c r="E1910" s="228" t="s">
        <v>19</v>
      </c>
      <c r="F1910" s="229" t="s">
        <v>1932</v>
      </c>
      <c r="G1910" s="226"/>
      <c r="H1910" s="228" t="s">
        <v>19</v>
      </c>
      <c r="I1910" s="230"/>
      <c r="J1910" s="226"/>
      <c r="K1910" s="226"/>
      <c r="L1910" s="231"/>
      <c r="M1910" s="232"/>
      <c r="N1910" s="233"/>
      <c r="O1910" s="233"/>
      <c r="P1910" s="233"/>
      <c r="Q1910" s="233"/>
      <c r="R1910" s="233"/>
      <c r="S1910" s="233"/>
      <c r="T1910" s="234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5" t="s">
        <v>157</v>
      </c>
      <c r="AU1910" s="235" t="s">
        <v>85</v>
      </c>
      <c r="AV1910" s="13" t="s">
        <v>83</v>
      </c>
      <c r="AW1910" s="13" t="s">
        <v>37</v>
      </c>
      <c r="AX1910" s="13" t="s">
        <v>75</v>
      </c>
      <c r="AY1910" s="235" t="s">
        <v>146</v>
      </c>
    </row>
    <row r="1911" s="13" customFormat="1">
      <c r="A1911" s="13"/>
      <c r="B1911" s="225"/>
      <c r="C1911" s="226"/>
      <c r="D1911" s="227" t="s">
        <v>157</v>
      </c>
      <c r="E1911" s="228" t="s">
        <v>19</v>
      </c>
      <c r="F1911" s="229" t="s">
        <v>1933</v>
      </c>
      <c r="G1911" s="226"/>
      <c r="H1911" s="228" t="s">
        <v>19</v>
      </c>
      <c r="I1911" s="230"/>
      <c r="J1911" s="226"/>
      <c r="K1911" s="226"/>
      <c r="L1911" s="231"/>
      <c r="M1911" s="232"/>
      <c r="N1911" s="233"/>
      <c r="O1911" s="233"/>
      <c r="P1911" s="233"/>
      <c r="Q1911" s="233"/>
      <c r="R1911" s="233"/>
      <c r="S1911" s="233"/>
      <c r="T1911" s="234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5" t="s">
        <v>157</v>
      </c>
      <c r="AU1911" s="235" t="s">
        <v>85</v>
      </c>
      <c r="AV1911" s="13" t="s">
        <v>83</v>
      </c>
      <c r="AW1911" s="13" t="s">
        <v>37</v>
      </c>
      <c r="AX1911" s="13" t="s">
        <v>75</v>
      </c>
      <c r="AY1911" s="235" t="s">
        <v>146</v>
      </c>
    </row>
    <row r="1912" s="14" customFormat="1">
      <c r="A1912" s="14"/>
      <c r="B1912" s="236"/>
      <c r="C1912" s="237"/>
      <c r="D1912" s="227" t="s">
        <v>157</v>
      </c>
      <c r="E1912" s="238" t="s">
        <v>19</v>
      </c>
      <c r="F1912" s="239" t="s">
        <v>2200</v>
      </c>
      <c r="G1912" s="237"/>
      <c r="H1912" s="240">
        <v>5.6950000000000003</v>
      </c>
      <c r="I1912" s="241"/>
      <c r="J1912" s="237"/>
      <c r="K1912" s="237"/>
      <c r="L1912" s="242"/>
      <c r="M1912" s="243"/>
      <c r="N1912" s="244"/>
      <c r="O1912" s="244"/>
      <c r="P1912" s="244"/>
      <c r="Q1912" s="244"/>
      <c r="R1912" s="244"/>
      <c r="S1912" s="244"/>
      <c r="T1912" s="245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46" t="s">
        <v>157</v>
      </c>
      <c r="AU1912" s="246" t="s">
        <v>85</v>
      </c>
      <c r="AV1912" s="14" t="s">
        <v>85</v>
      </c>
      <c r="AW1912" s="14" t="s">
        <v>37</v>
      </c>
      <c r="AX1912" s="14" t="s">
        <v>75</v>
      </c>
      <c r="AY1912" s="246" t="s">
        <v>146</v>
      </c>
    </row>
    <row r="1913" s="14" customFormat="1">
      <c r="A1913" s="14"/>
      <c r="B1913" s="236"/>
      <c r="C1913" s="237"/>
      <c r="D1913" s="227" t="s">
        <v>157</v>
      </c>
      <c r="E1913" s="238" t="s">
        <v>19</v>
      </c>
      <c r="F1913" s="239" t="s">
        <v>2201</v>
      </c>
      <c r="G1913" s="237"/>
      <c r="H1913" s="240">
        <v>14.180999999999999</v>
      </c>
      <c r="I1913" s="241"/>
      <c r="J1913" s="237"/>
      <c r="K1913" s="237"/>
      <c r="L1913" s="242"/>
      <c r="M1913" s="243"/>
      <c r="N1913" s="244"/>
      <c r="O1913" s="244"/>
      <c r="P1913" s="244"/>
      <c r="Q1913" s="244"/>
      <c r="R1913" s="244"/>
      <c r="S1913" s="244"/>
      <c r="T1913" s="245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46" t="s">
        <v>157</v>
      </c>
      <c r="AU1913" s="246" t="s">
        <v>85</v>
      </c>
      <c r="AV1913" s="14" t="s">
        <v>85</v>
      </c>
      <c r="AW1913" s="14" t="s">
        <v>37</v>
      </c>
      <c r="AX1913" s="14" t="s">
        <v>75</v>
      </c>
      <c r="AY1913" s="246" t="s">
        <v>146</v>
      </c>
    </row>
    <row r="1914" s="14" customFormat="1">
      <c r="A1914" s="14"/>
      <c r="B1914" s="236"/>
      <c r="C1914" s="237"/>
      <c r="D1914" s="227" t="s">
        <v>157</v>
      </c>
      <c r="E1914" s="238" t="s">
        <v>19</v>
      </c>
      <c r="F1914" s="239" t="s">
        <v>2202</v>
      </c>
      <c r="G1914" s="237"/>
      <c r="H1914" s="240">
        <v>4.5800000000000001</v>
      </c>
      <c r="I1914" s="241"/>
      <c r="J1914" s="237"/>
      <c r="K1914" s="237"/>
      <c r="L1914" s="242"/>
      <c r="M1914" s="243"/>
      <c r="N1914" s="244"/>
      <c r="O1914" s="244"/>
      <c r="P1914" s="244"/>
      <c r="Q1914" s="244"/>
      <c r="R1914" s="244"/>
      <c r="S1914" s="244"/>
      <c r="T1914" s="245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46" t="s">
        <v>157</v>
      </c>
      <c r="AU1914" s="246" t="s">
        <v>85</v>
      </c>
      <c r="AV1914" s="14" t="s">
        <v>85</v>
      </c>
      <c r="AW1914" s="14" t="s">
        <v>37</v>
      </c>
      <c r="AX1914" s="14" t="s">
        <v>75</v>
      </c>
      <c r="AY1914" s="246" t="s">
        <v>146</v>
      </c>
    </row>
    <row r="1915" s="14" customFormat="1">
      <c r="A1915" s="14"/>
      <c r="B1915" s="236"/>
      <c r="C1915" s="237"/>
      <c r="D1915" s="227" t="s">
        <v>157</v>
      </c>
      <c r="E1915" s="238" t="s">
        <v>19</v>
      </c>
      <c r="F1915" s="239" t="s">
        <v>2203</v>
      </c>
      <c r="G1915" s="237"/>
      <c r="H1915" s="240">
        <v>6.2599999999999998</v>
      </c>
      <c r="I1915" s="241"/>
      <c r="J1915" s="237"/>
      <c r="K1915" s="237"/>
      <c r="L1915" s="242"/>
      <c r="M1915" s="243"/>
      <c r="N1915" s="244"/>
      <c r="O1915" s="244"/>
      <c r="P1915" s="244"/>
      <c r="Q1915" s="244"/>
      <c r="R1915" s="244"/>
      <c r="S1915" s="244"/>
      <c r="T1915" s="245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46" t="s">
        <v>157</v>
      </c>
      <c r="AU1915" s="246" t="s">
        <v>85</v>
      </c>
      <c r="AV1915" s="14" t="s">
        <v>85</v>
      </c>
      <c r="AW1915" s="14" t="s">
        <v>37</v>
      </c>
      <c r="AX1915" s="14" t="s">
        <v>75</v>
      </c>
      <c r="AY1915" s="246" t="s">
        <v>146</v>
      </c>
    </row>
    <row r="1916" s="14" customFormat="1">
      <c r="A1916" s="14"/>
      <c r="B1916" s="236"/>
      <c r="C1916" s="237"/>
      <c r="D1916" s="227" t="s">
        <v>157</v>
      </c>
      <c r="E1916" s="238" t="s">
        <v>19</v>
      </c>
      <c r="F1916" s="239" t="s">
        <v>2204</v>
      </c>
      <c r="G1916" s="237"/>
      <c r="H1916" s="240">
        <v>7.1420000000000003</v>
      </c>
      <c r="I1916" s="241"/>
      <c r="J1916" s="237"/>
      <c r="K1916" s="237"/>
      <c r="L1916" s="242"/>
      <c r="M1916" s="243"/>
      <c r="N1916" s="244"/>
      <c r="O1916" s="244"/>
      <c r="P1916" s="244"/>
      <c r="Q1916" s="244"/>
      <c r="R1916" s="244"/>
      <c r="S1916" s="244"/>
      <c r="T1916" s="245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46" t="s">
        <v>157</v>
      </c>
      <c r="AU1916" s="246" t="s">
        <v>85</v>
      </c>
      <c r="AV1916" s="14" t="s">
        <v>85</v>
      </c>
      <c r="AW1916" s="14" t="s">
        <v>37</v>
      </c>
      <c r="AX1916" s="14" t="s">
        <v>75</v>
      </c>
      <c r="AY1916" s="246" t="s">
        <v>146</v>
      </c>
    </row>
    <row r="1917" s="16" customFormat="1">
      <c r="A1917" s="16"/>
      <c r="B1917" s="258"/>
      <c r="C1917" s="259"/>
      <c r="D1917" s="227" t="s">
        <v>157</v>
      </c>
      <c r="E1917" s="260" t="s">
        <v>19</v>
      </c>
      <c r="F1917" s="261" t="s">
        <v>167</v>
      </c>
      <c r="G1917" s="259"/>
      <c r="H1917" s="262">
        <v>37.857999999999997</v>
      </c>
      <c r="I1917" s="263"/>
      <c r="J1917" s="259"/>
      <c r="K1917" s="259"/>
      <c r="L1917" s="264"/>
      <c r="M1917" s="265"/>
      <c r="N1917" s="266"/>
      <c r="O1917" s="266"/>
      <c r="P1917" s="266"/>
      <c r="Q1917" s="266"/>
      <c r="R1917" s="266"/>
      <c r="S1917" s="266"/>
      <c r="T1917" s="267"/>
      <c r="U1917" s="16"/>
      <c r="V1917" s="16"/>
      <c r="W1917" s="16"/>
      <c r="X1917" s="16"/>
      <c r="Y1917" s="16"/>
      <c r="Z1917" s="16"/>
      <c r="AA1917" s="16"/>
      <c r="AB1917" s="16"/>
      <c r="AC1917" s="16"/>
      <c r="AD1917" s="16"/>
      <c r="AE1917" s="16"/>
      <c r="AT1917" s="268" t="s">
        <v>157</v>
      </c>
      <c r="AU1917" s="268" t="s">
        <v>85</v>
      </c>
      <c r="AV1917" s="16" t="s">
        <v>153</v>
      </c>
      <c r="AW1917" s="16" t="s">
        <v>37</v>
      </c>
      <c r="AX1917" s="16" t="s">
        <v>83</v>
      </c>
      <c r="AY1917" s="268" t="s">
        <v>146</v>
      </c>
    </row>
    <row r="1918" s="2" customFormat="1" ht="24.15" customHeight="1">
      <c r="A1918" s="41"/>
      <c r="B1918" s="42"/>
      <c r="C1918" s="207" t="s">
        <v>2215</v>
      </c>
      <c r="D1918" s="207" t="s">
        <v>148</v>
      </c>
      <c r="E1918" s="208" t="s">
        <v>2216</v>
      </c>
      <c r="F1918" s="209" t="s">
        <v>2217</v>
      </c>
      <c r="G1918" s="210" t="s">
        <v>232</v>
      </c>
      <c r="H1918" s="211">
        <v>37.857999999999997</v>
      </c>
      <c r="I1918" s="212"/>
      <c r="J1918" s="213">
        <f>ROUND(I1918*H1918,2)</f>
        <v>0</v>
      </c>
      <c r="K1918" s="209" t="s">
        <v>152</v>
      </c>
      <c r="L1918" s="47"/>
      <c r="M1918" s="214" t="s">
        <v>19</v>
      </c>
      <c r="N1918" s="215" t="s">
        <v>46</v>
      </c>
      <c r="O1918" s="87"/>
      <c r="P1918" s="216">
        <f>O1918*H1918</f>
        <v>0</v>
      </c>
      <c r="Q1918" s="216">
        <v>0.00032000000000000003</v>
      </c>
      <c r="R1918" s="216">
        <f>Q1918*H1918</f>
        <v>0.01211456</v>
      </c>
      <c r="S1918" s="216">
        <v>0</v>
      </c>
      <c r="T1918" s="217">
        <f>S1918*H1918</f>
        <v>0</v>
      </c>
      <c r="U1918" s="41"/>
      <c r="V1918" s="41"/>
      <c r="W1918" s="41"/>
      <c r="X1918" s="41"/>
      <c r="Y1918" s="41"/>
      <c r="Z1918" s="41"/>
      <c r="AA1918" s="41"/>
      <c r="AB1918" s="41"/>
      <c r="AC1918" s="41"/>
      <c r="AD1918" s="41"/>
      <c r="AE1918" s="41"/>
      <c r="AR1918" s="218" t="s">
        <v>266</v>
      </c>
      <c r="AT1918" s="218" t="s">
        <v>148</v>
      </c>
      <c r="AU1918" s="218" t="s">
        <v>85</v>
      </c>
      <c r="AY1918" s="20" t="s">
        <v>146</v>
      </c>
      <c r="BE1918" s="219">
        <f>IF(N1918="základní",J1918,0)</f>
        <v>0</v>
      </c>
      <c r="BF1918" s="219">
        <f>IF(N1918="snížená",J1918,0)</f>
        <v>0</v>
      </c>
      <c r="BG1918" s="219">
        <f>IF(N1918="zákl. přenesená",J1918,0)</f>
        <v>0</v>
      </c>
      <c r="BH1918" s="219">
        <f>IF(N1918="sníž. přenesená",J1918,0)</f>
        <v>0</v>
      </c>
      <c r="BI1918" s="219">
        <f>IF(N1918="nulová",J1918,0)</f>
        <v>0</v>
      </c>
      <c r="BJ1918" s="20" t="s">
        <v>83</v>
      </c>
      <c r="BK1918" s="219">
        <f>ROUND(I1918*H1918,2)</f>
        <v>0</v>
      </c>
      <c r="BL1918" s="20" t="s">
        <v>266</v>
      </c>
      <c r="BM1918" s="218" t="s">
        <v>2218</v>
      </c>
    </row>
    <row r="1919" s="2" customFormat="1">
      <c r="A1919" s="41"/>
      <c r="B1919" s="42"/>
      <c r="C1919" s="43"/>
      <c r="D1919" s="220" t="s">
        <v>155</v>
      </c>
      <c r="E1919" s="43"/>
      <c r="F1919" s="221" t="s">
        <v>2219</v>
      </c>
      <c r="G1919" s="43"/>
      <c r="H1919" s="43"/>
      <c r="I1919" s="222"/>
      <c r="J1919" s="43"/>
      <c r="K1919" s="43"/>
      <c r="L1919" s="47"/>
      <c r="M1919" s="223"/>
      <c r="N1919" s="224"/>
      <c r="O1919" s="87"/>
      <c r="P1919" s="87"/>
      <c r="Q1919" s="87"/>
      <c r="R1919" s="87"/>
      <c r="S1919" s="87"/>
      <c r="T1919" s="88"/>
      <c r="U1919" s="41"/>
      <c r="V1919" s="41"/>
      <c r="W1919" s="41"/>
      <c r="X1919" s="41"/>
      <c r="Y1919" s="41"/>
      <c r="Z1919" s="41"/>
      <c r="AA1919" s="41"/>
      <c r="AB1919" s="41"/>
      <c r="AC1919" s="41"/>
      <c r="AD1919" s="41"/>
      <c r="AE1919" s="41"/>
      <c r="AT1919" s="20" t="s">
        <v>155</v>
      </c>
      <c r="AU1919" s="20" t="s">
        <v>85</v>
      </c>
    </row>
    <row r="1920" s="13" customFormat="1">
      <c r="A1920" s="13"/>
      <c r="B1920" s="225"/>
      <c r="C1920" s="226"/>
      <c r="D1920" s="227" t="s">
        <v>157</v>
      </c>
      <c r="E1920" s="228" t="s">
        <v>19</v>
      </c>
      <c r="F1920" s="229" t="s">
        <v>1932</v>
      </c>
      <c r="G1920" s="226"/>
      <c r="H1920" s="228" t="s">
        <v>19</v>
      </c>
      <c r="I1920" s="230"/>
      <c r="J1920" s="226"/>
      <c r="K1920" s="226"/>
      <c r="L1920" s="231"/>
      <c r="M1920" s="232"/>
      <c r="N1920" s="233"/>
      <c r="O1920" s="233"/>
      <c r="P1920" s="233"/>
      <c r="Q1920" s="233"/>
      <c r="R1920" s="233"/>
      <c r="S1920" s="233"/>
      <c r="T1920" s="234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5" t="s">
        <v>157</v>
      </c>
      <c r="AU1920" s="235" t="s">
        <v>85</v>
      </c>
      <c r="AV1920" s="13" t="s">
        <v>83</v>
      </c>
      <c r="AW1920" s="13" t="s">
        <v>37</v>
      </c>
      <c r="AX1920" s="13" t="s">
        <v>75</v>
      </c>
      <c r="AY1920" s="235" t="s">
        <v>146</v>
      </c>
    </row>
    <row r="1921" s="13" customFormat="1">
      <c r="A1921" s="13"/>
      <c r="B1921" s="225"/>
      <c r="C1921" s="226"/>
      <c r="D1921" s="227" t="s">
        <v>157</v>
      </c>
      <c r="E1921" s="228" t="s">
        <v>19</v>
      </c>
      <c r="F1921" s="229" t="s">
        <v>1933</v>
      </c>
      <c r="G1921" s="226"/>
      <c r="H1921" s="228" t="s">
        <v>19</v>
      </c>
      <c r="I1921" s="230"/>
      <c r="J1921" s="226"/>
      <c r="K1921" s="226"/>
      <c r="L1921" s="231"/>
      <c r="M1921" s="232"/>
      <c r="N1921" s="233"/>
      <c r="O1921" s="233"/>
      <c r="P1921" s="233"/>
      <c r="Q1921" s="233"/>
      <c r="R1921" s="233"/>
      <c r="S1921" s="233"/>
      <c r="T1921" s="234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5" t="s">
        <v>157</v>
      </c>
      <c r="AU1921" s="235" t="s">
        <v>85</v>
      </c>
      <c r="AV1921" s="13" t="s">
        <v>83</v>
      </c>
      <c r="AW1921" s="13" t="s">
        <v>37</v>
      </c>
      <c r="AX1921" s="13" t="s">
        <v>75</v>
      </c>
      <c r="AY1921" s="235" t="s">
        <v>146</v>
      </c>
    </row>
    <row r="1922" s="14" customFormat="1">
      <c r="A1922" s="14"/>
      <c r="B1922" s="236"/>
      <c r="C1922" s="237"/>
      <c r="D1922" s="227" t="s">
        <v>157</v>
      </c>
      <c r="E1922" s="238" t="s">
        <v>19</v>
      </c>
      <c r="F1922" s="239" t="s">
        <v>2200</v>
      </c>
      <c r="G1922" s="237"/>
      <c r="H1922" s="240">
        <v>5.6950000000000003</v>
      </c>
      <c r="I1922" s="241"/>
      <c r="J1922" s="237"/>
      <c r="K1922" s="237"/>
      <c r="L1922" s="242"/>
      <c r="M1922" s="243"/>
      <c r="N1922" s="244"/>
      <c r="O1922" s="244"/>
      <c r="P1922" s="244"/>
      <c r="Q1922" s="244"/>
      <c r="R1922" s="244"/>
      <c r="S1922" s="244"/>
      <c r="T1922" s="245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46" t="s">
        <v>157</v>
      </c>
      <c r="AU1922" s="246" t="s">
        <v>85</v>
      </c>
      <c r="AV1922" s="14" t="s">
        <v>85</v>
      </c>
      <c r="AW1922" s="14" t="s">
        <v>37</v>
      </c>
      <c r="AX1922" s="14" t="s">
        <v>75</v>
      </c>
      <c r="AY1922" s="246" t="s">
        <v>146</v>
      </c>
    </row>
    <row r="1923" s="14" customFormat="1">
      <c r="A1923" s="14"/>
      <c r="B1923" s="236"/>
      <c r="C1923" s="237"/>
      <c r="D1923" s="227" t="s">
        <v>157</v>
      </c>
      <c r="E1923" s="238" t="s">
        <v>19</v>
      </c>
      <c r="F1923" s="239" t="s">
        <v>2201</v>
      </c>
      <c r="G1923" s="237"/>
      <c r="H1923" s="240">
        <v>14.180999999999999</v>
      </c>
      <c r="I1923" s="241"/>
      <c r="J1923" s="237"/>
      <c r="K1923" s="237"/>
      <c r="L1923" s="242"/>
      <c r="M1923" s="243"/>
      <c r="N1923" s="244"/>
      <c r="O1923" s="244"/>
      <c r="P1923" s="244"/>
      <c r="Q1923" s="244"/>
      <c r="R1923" s="244"/>
      <c r="S1923" s="244"/>
      <c r="T1923" s="245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46" t="s">
        <v>157</v>
      </c>
      <c r="AU1923" s="246" t="s">
        <v>85</v>
      </c>
      <c r="AV1923" s="14" t="s">
        <v>85</v>
      </c>
      <c r="AW1923" s="14" t="s">
        <v>37</v>
      </c>
      <c r="AX1923" s="14" t="s">
        <v>75</v>
      </c>
      <c r="AY1923" s="246" t="s">
        <v>146</v>
      </c>
    </row>
    <row r="1924" s="14" customFormat="1">
      <c r="A1924" s="14"/>
      <c r="B1924" s="236"/>
      <c r="C1924" s="237"/>
      <c r="D1924" s="227" t="s">
        <v>157</v>
      </c>
      <c r="E1924" s="238" t="s">
        <v>19</v>
      </c>
      <c r="F1924" s="239" t="s">
        <v>2202</v>
      </c>
      <c r="G1924" s="237"/>
      <c r="H1924" s="240">
        <v>4.5800000000000001</v>
      </c>
      <c r="I1924" s="241"/>
      <c r="J1924" s="237"/>
      <c r="K1924" s="237"/>
      <c r="L1924" s="242"/>
      <c r="M1924" s="243"/>
      <c r="N1924" s="244"/>
      <c r="O1924" s="244"/>
      <c r="P1924" s="244"/>
      <c r="Q1924" s="244"/>
      <c r="R1924" s="244"/>
      <c r="S1924" s="244"/>
      <c r="T1924" s="245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46" t="s">
        <v>157</v>
      </c>
      <c r="AU1924" s="246" t="s">
        <v>85</v>
      </c>
      <c r="AV1924" s="14" t="s">
        <v>85</v>
      </c>
      <c r="AW1924" s="14" t="s">
        <v>37</v>
      </c>
      <c r="AX1924" s="14" t="s">
        <v>75</v>
      </c>
      <c r="AY1924" s="246" t="s">
        <v>146</v>
      </c>
    </row>
    <row r="1925" s="14" customFormat="1">
      <c r="A1925" s="14"/>
      <c r="B1925" s="236"/>
      <c r="C1925" s="237"/>
      <c r="D1925" s="227" t="s">
        <v>157</v>
      </c>
      <c r="E1925" s="238" t="s">
        <v>19</v>
      </c>
      <c r="F1925" s="239" t="s">
        <v>2203</v>
      </c>
      <c r="G1925" s="237"/>
      <c r="H1925" s="240">
        <v>6.2599999999999998</v>
      </c>
      <c r="I1925" s="241"/>
      <c r="J1925" s="237"/>
      <c r="K1925" s="237"/>
      <c r="L1925" s="242"/>
      <c r="M1925" s="243"/>
      <c r="N1925" s="244"/>
      <c r="O1925" s="244"/>
      <c r="P1925" s="244"/>
      <c r="Q1925" s="244"/>
      <c r="R1925" s="244"/>
      <c r="S1925" s="244"/>
      <c r="T1925" s="245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46" t="s">
        <v>157</v>
      </c>
      <c r="AU1925" s="246" t="s">
        <v>85</v>
      </c>
      <c r="AV1925" s="14" t="s">
        <v>85</v>
      </c>
      <c r="AW1925" s="14" t="s">
        <v>37</v>
      </c>
      <c r="AX1925" s="14" t="s">
        <v>75</v>
      </c>
      <c r="AY1925" s="246" t="s">
        <v>146</v>
      </c>
    </row>
    <row r="1926" s="14" customFormat="1">
      <c r="A1926" s="14"/>
      <c r="B1926" s="236"/>
      <c r="C1926" s="237"/>
      <c r="D1926" s="227" t="s">
        <v>157</v>
      </c>
      <c r="E1926" s="238" t="s">
        <v>19</v>
      </c>
      <c r="F1926" s="239" t="s">
        <v>2204</v>
      </c>
      <c r="G1926" s="237"/>
      <c r="H1926" s="240">
        <v>7.1420000000000003</v>
      </c>
      <c r="I1926" s="241"/>
      <c r="J1926" s="237"/>
      <c r="K1926" s="237"/>
      <c r="L1926" s="242"/>
      <c r="M1926" s="243"/>
      <c r="N1926" s="244"/>
      <c r="O1926" s="244"/>
      <c r="P1926" s="244"/>
      <c r="Q1926" s="244"/>
      <c r="R1926" s="244"/>
      <c r="S1926" s="244"/>
      <c r="T1926" s="245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46" t="s">
        <v>157</v>
      </c>
      <c r="AU1926" s="246" t="s">
        <v>85</v>
      </c>
      <c r="AV1926" s="14" t="s">
        <v>85</v>
      </c>
      <c r="AW1926" s="14" t="s">
        <v>37</v>
      </c>
      <c r="AX1926" s="14" t="s">
        <v>75</v>
      </c>
      <c r="AY1926" s="246" t="s">
        <v>146</v>
      </c>
    </row>
    <row r="1927" s="16" customFormat="1">
      <c r="A1927" s="16"/>
      <c r="B1927" s="258"/>
      <c r="C1927" s="259"/>
      <c r="D1927" s="227" t="s">
        <v>157</v>
      </c>
      <c r="E1927" s="260" t="s">
        <v>19</v>
      </c>
      <c r="F1927" s="261" t="s">
        <v>167</v>
      </c>
      <c r="G1927" s="259"/>
      <c r="H1927" s="262">
        <v>37.857999999999997</v>
      </c>
      <c r="I1927" s="263"/>
      <c r="J1927" s="259"/>
      <c r="K1927" s="259"/>
      <c r="L1927" s="264"/>
      <c r="M1927" s="265"/>
      <c r="N1927" s="266"/>
      <c r="O1927" s="266"/>
      <c r="P1927" s="266"/>
      <c r="Q1927" s="266"/>
      <c r="R1927" s="266"/>
      <c r="S1927" s="266"/>
      <c r="T1927" s="267"/>
      <c r="U1927" s="16"/>
      <c r="V1927" s="16"/>
      <c r="W1927" s="16"/>
      <c r="X1927" s="16"/>
      <c r="Y1927" s="16"/>
      <c r="Z1927" s="16"/>
      <c r="AA1927" s="16"/>
      <c r="AB1927" s="16"/>
      <c r="AC1927" s="16"/>
      <c r="AD1927" s="16"/>
      <c r="AE1927" s="16"/>
      <c r="AT1927" s="268" t="s">
        <v>157</v>
      </c>
      <c r="AU1927" s="268" t="s">
        <v>85</v>
      </c>
      <c r="AV1927" s="16" t="s">
        <v>153</v>
      </c>
      <c r="AW1927" s="16" t="s">
        <v>37</v>
      </c>
      <c r="AX1927" s="16" t="s">
        <v>83</v>
      </c>
      <c r="AY1927" s="268" t="s">
        <v>146</v>
      </c>
    </row>
    <row r="1928" s="2" customFormat="1" ht="16.5" customHeight="1">
      <c r="A1928" s="41"/>
      <c r="B1928" s="42"/>
      <c r="C1928" s="207" t="s">
        <v>2220</v>
      </c>
      <c r="D1928" s="207" t="s">
        <v>148</v>
      </c>
      <c r="E1928" s="208" t="s">
        <v>2221</v>
      </c>
      <c r="F1928" s="209" t="s">
        <v>2222</v>
      </c>
      <c r="G1928" s="210" t="s">
        <v>232</v>
      </c>
      <c r="H1928" s="211">
        <v>37.857999999999997</v>
      </c>
      <c r="I1928" s="212"/>
      <c r="J1928" s="213">
        <f>ROUND(I1928*H1928,2)</f>
        <v>0</v>
      </c>
      <c r="K1928" s="209" t="s">
        <v>152</v>
      </c>
      <c r="L1928" s="47"/>
      <c r="M1928" s="214" t="s">
        <v>19</v>
      </c>
      <c r="N1928" s="215" t="s">
        <v>46</v>
      </c>
      <c r="O1928" s="87"/>
      <c r="P1928" s="216">
        <f>O1928*H1928</f>
        <v>0</v>
      </c>
      <c r="Q1928" s="216">
        <v>0.00013999999999999999</v>
      </c>
      <c r="R1928" s="216">
        <f>Q1928*H1928</f>
        <v>0.0053001199999999993</v>
      </c>
      <c r="S1928" s="216">
        <v>0</v>
      </c>
      <c r="T1928" s="217">
        <f>S1928*H1928</f>
        <v>0</v>
      </c>
      <c r="U1928" s="41"/>
      <c r="V1928" s="41"/>
      <c r="W1928" s="41"/>
      <c r="X1928" s="41"/>
      <c r="Y1928" s="41"/>
      <c r="Z1928" s="41"/>
      <c r="AA1928" s="41"/>
      <c r="AB1928" s="41"/>
      <c r="AC1928" s="41"/>
      <c r="AD1928" s="41"/>
      <c r="AE1928" s="41"/>
      <c r="AR1928" s="218" t="s">
        <v>266</v>
      </c>
      <c r="AT1928" s="218" t="s">
        <v>148</v>
      </c>
      <c r="AU1928" s="218" t="s">
        <v>85</v>
      </c>
      <c r="AY1928" s="20" t="s">
        <v>146</v>
      </c>
      <c r="BE1928" s="219">
        <f>IF(N1928="základní",J1928,0)</f>
        <v>0</v>
      </c>
      <c r="BF1928" s="219">
        <f>IF(N1928="snížená",J1928,0)</f>
        <v>0</v>
      </c>
      <c r="BG1928" s="219">
        <f>IF(N1928="zákl. přenesená",J1928,0)</f>
        <v>0</v>
      </c>
      <c r="BH1928" s="219">
        <f>IF(N1928="sníž. přenesená",J1928,0)</f>
        <v>0</v>
      </c>
      <c r="BI1928" s="219">
        <f>IF(N1928="nulová",J1928,0)</f>
        <v>0</v>
      </c>
      <c r="BJ1928" s="20" t="s">
        <v>83</v>
      </c>
      <c r="BK1928" s="219">
        <f>ROUND(I1928*H1928,2)</f>
        <v>0</v>
      </c>
      <c r="BL1928" s="20" t="s">
        <v>266</v>
      </c>
      <c r="BM1928" s="218" t="s">
        <v>2223</v>
      </c>
    </row>
    <row r="1929" s="2" customFormat="1">
      <c r="A1929" s="41"/>
      <c r="B1929" s="42"/>
      <c r="C1929" s="43"/>
      <c r="D1929" s="220" t="s">
        <v>155</v>
      </c>
      <c r="E1929" s="43"/>
      <c r="F1929" s="221" t="s">
        <v>2224</v>
      </c>
      <c r="G1929" s="43"/>
      <c r="H1929" s="43"/>
      <c r="I1929" s="222"/>
      <c r="J1929" s="43"/>
      <c r="K1929" s="43"/>
      <c r="L1929" s="47"/>
      <c r="M1929" s="223"/>
      <c r="N1929" s="224"/>
      <c r="O1929" s="87"/>
      <c r="P1929" s="87"/>
      <c r="Q1929" s="87"/>
      <c r="R1929" s="87"/>
      <c r="S1929" s="87"/>
      <c r="T1929" s="88"/>
      <c r="U1929" s="41"/>
      <c r="V1929" s="41"/>
      <c r="W1929" s="41"/>
      <c r="X1929" s="41"/>
      <c r="Y1929" s="41"/>
      <c r="Z1929" s="41"/>
      <c r="AA1929" s="41"/>
      <c r="AB1929" s="41"/>
      <c r="AC1929" s="41"/>
      <c r="AD1929" s="41"/>
      <c r="AE1929" s="41"/>
      <c r="AT1929" s="20" t="s">
        <v>155</v>
      </c>
      <c r="AU1929" s="20" t="s">
        <v>85</v>
      </c>
    </row>
    <row r="1930" s="13" customFormat="1">
      <c r="A1930" s="13"/>
      <c r="B1930" s="225"/>
      <c r="C1930" s="226"/>
      <c r="D1930" s="227" t="s">
        <v>157</v>
      </c>
      <c r="E1930" s="228" t="s">
        <v>19</v>
      </c>
      <c r="F1930" s="229" t="s">
        <v>1932</v>
      </c>
      <c r="G1930" s="226"/>
      <c r="H1930" s="228" t="s">
        <v>19</v>
      </c>
      <c r="I1930" s="230"/>
      <c r="J1930" s="226"/>
      <c r="K1930" s="226"/>
      <c r="L1930" s="231"/>
      <c r="M1930" s="232"/>
      <c r="N1930" s="233"/>
      <c r="O1930" s="233"/>
      <c r="P1930" s="233"/>
      <c r="Q1930" s="233"/>
      <c r="R1930" s="233"/>
      <c r="S1930" s="233"/>
      <c r="T1930" s="234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5" t="s">
        <v>157</v>
      </c>
      <c r="AU1930" s="235" t="s">
        <v>85</v>
      </c>
      <c r="AV1930" s="13" t="s">
        <v>83</v>
      </c>
      <c r="AW1930" s="13" t="s">
        <v>37</v>
      </c>
      <c r="AX1930" s="13" t="s">
        <v>75</v>
      </c>
      <c r="AY1930" s="235" t="s">
        <v>146</v>
      </c>
    </row>
    <row r="1931" s="13" customFormat="1">
      <c r="A1931" s="13"/>
      <c r="B1931" s="225"/>
      <c r="C1931" s="226"/>
      <c r="D1931" s="227" t="s">
        <v>157</v>
      </c>
      <c r="E1931" s="228" t="s">
        <v>19</v>
      </c>
      <c r="F1931" s="229" t="s">
        <v>1933</v>
      </c>
      <c r="G1931" s="226"/>
      <c r="H1931" s="228" t="s">
        <v>19</v>
      </c>
      <c r="I1931" s="230"/>
      <c r="J1931" s="226"/>
      <c r="K1931" s="226"/>
      <c r="L1931" s="231"/>
      <c r="M1931" s="232"/>
      <c r="N1931" s="233"/>
      <c r="O1931" s="233"/>
      <c r="P1931" s="233"/>
      <c r="Q1931" s="233"/>
      <c r="R1931" s="233"/>
      <c r="S1931" s="233"/>
      <c r="T1931" s="234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5" t="s">
        <v>157</v>
      </c>
      <c r="AU1931" s="235" t="s">
        <v>85</v>
      </c>
      <c r="AV1931" s="13" t="s">
        <v>83</v>
      </c>
      <c r="AW1931" s="13" t="s">
        <v>37</v>
      </c>
      <c r="AX1931" s="13" t="s">
        <v>75</v>
      </c>
      <c r="AY1931" s="235" t="s">
        <v>146</v>
      </c>
    </row>
    <row r="1932" s="14" customFormat="1">
      <c r="A1932" s="14"/>
      <c r="B1932" s="236"/>
      <c r="C1932" s="237"/>
      <c r="D1932" s="227" t="s">
        <v>157</v>
      </c>
      <c r="E1932" s="238" t="s">
        <v>19</v>
      </c>
      <c r="F1932" s="239" t="s">
        <v>2200</v>
      </c>
      <c r="G1932" s="237"/>
      <c r="H1932" s="240">
        <v>5.6950000000000003</v>
      </c>
      <c r="I1932" s="241"/>
      <c r="J1932" s="237"/>
      <c r="K1932" s="237"/>
      <c r="L1932" s="242"/>
      <c r="M1932" s="243"/>
      <c r="N1932" s="244"/>
      <c r="O1932" s="244"/>
      <c r="P1932" s="244"/>
      <c r="Q1932" s="244"/>
      <c r="R1932" s="244"/>
      <c r="S1932" s="244"/>
      <c r="T1932" s="245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46" t="s">
        <v>157</v>
      </c>
      <c r="AU1932" s="246" t="s">
        <v>85</v>
      </c>
      <c r="AV1932" s="14" t="s">
        <v>85</v>
      </c>
      <c r="AW1932" s="14" t="s">
        <v>37</v>
      </c>
      <c r="AX1932" s="14" t="s">
        <v>75</v>
      </c>
      <c r="AY1932" s="246" t="s">
        <v>146</v>
      </c>
    </row>
    <row r="1933" s="14" customFormat="1">
      <c r="A1933" s="14"/>
      <c r="B1933" s="236"/>
      <c r="C1933" s="237"/>
      <c r="D1933" s="227" t="s">
        <v>157</v>
      </c>
      <c r="E1933" s="238" t="s">
        <v>19</v>
      </c>
      <c r="F1933" s="239" t="s">
        <v>2201</v>
      </c>
      <c r="G1933" s="237"/>
      <c r="H1933" s="240">
        <v>14.180999999999999</v>
      </c>
      <c r="I1933" s="241"/>
      <c r="J1933" s="237"/>
      <c r="K1933" s="237"/>
      <c r="L1933" s="242"/>
      <c r="M1933" s="243"/>
      <c r="N1933" s="244"/>
      <c r="O1933" s="244"/>
      <c r="P1933" s="244"/>
      <c r="Q1933" s="244"/>
      <c r="R1933" s="244"/>
      <c r="S1933" s="244"/>
      <c r="T1933" s="245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46" t="s">
        <v>157</v>
      </c>
      <c r="AU1933" s="246" t="s">
        <v>85</v>
      </c>
      <c r="AV1933" s="14" t="s">
        <v>85</v>
      </c>
      <c r="AW1933" s="14" t="s">
        <v>37</v>
      </c>
      <c r="AX1933" s="14" t="s">
        <v>75</v>
      </c>
      <c r="AY1933" s="246" t="s">
        <v>146</v>
      </c>
    </row>
    <row r="1934" s="14" customFormat="1">
      <c r="A1934" s="14"/>
      <c r="B1934" s="236"/>
      <c r="C1934" s="237"/>
      <c r="D1934" s="227" t="s">
        <v>157</v>
      </c>
      <c r="E1934" s="238" t="s">
        <v>19</v>
      </c>
      <c r="F1934" s="239" t="s">
        <v>2202</v>
      </c>
      <c r="G1934" s="237"/>
      <c r="H1934" s="240">
        <v>4.5800000000000001</v>
      </c>
      <c r="I1934" s="241"/>
      <c r="J1934" s="237"/>
      <c r="K1934" s="237"/>
      <c r="L1934" s="242"/>
      <c r="M1934" s="243"/>
      <c r="N1934" s="244"/>
      <c r="O1934" s="244"/>
      <c r="P1934" s="244"/>
      <c r="Q1934" s="244"/>
      <c r="R1934" s="244"/>
      <c r="S1934" s="244"/>
      <c r="T1934" s="245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46" t="s">
        <v>157</v>
      </c>
      <c r="AU1934" s="246" t="s">
        <v>85</v>
      </c>
      <c r="AV1934" s="14" t="s">
        <v>85</v>
      </c>
      <c r="AW1934" s="14" t="s">
        <v>37</v>
      </c>
      <c r="AX1934" s="14" t="s">
        <v>75</v>
      </c>
      <c r="AY1934" s="246" t="s">
        <v>146</v>
      </c>
    </row>
    <row r="1935" s="14" customFormat="1">
      <c r="A1935" s="14"/>
      <c r="B1935" s="236"/>
      <c r="C1935" s="237"/>
      <c r="D1935" s="227" t="s">
        <v>157</v>
      </c>
      <c r="E1935" s="238" t="s">
        <v>19</v>
      </c>
      <c r="F1935" s="239" t="s">
        <v>2203</v>
      </c>
      <c r="G1935" s="237"/>
      <c r="H1935" s="240">
        <v>6.2599999999999998</v>
      </c>
      <c r="I1935" s="241"/>
      <c r="J1935" s="237"/>
      <c r="K1935" s="237"/>
      <c r="L1935" s="242"/>
      <c r="M1935" s="243"/>
      <c r="N1935" s="244"/>
      <c r="O1935" s="244"/>
      <c r="P1935" s="244"/>
      <c r="Q1935" s="244"/>
      <c r="R1935" s="244"/>
      <c r="S1935" s="244"/>
      <c r="T1935" s="245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46" t="s">
        <v>157</v>
      </c>
      <c r="AU1935" s="246" t="s">
        <v>85</v>
      </c>
      <c r="AV1935" s="14" t="s">
        <v>85</v>
      </c>
      <c r="AW1935" s="14" t="s">
        <v>37</v>
      </c>
      <c r="AX1935" s="14" t="s">
        <v>75</v>
      </c>
      <c r="AY1935" s="246" t="s">
        <v>146</v>
      </c>
    </row>
    <row r="1936" s="14" customFormat="1">
      <c r="A1936" s="14"/>
      <c r="B1936" s="236"/>
      <c r="C1936" s="237"/>
      <c r="D1936" s="227" t="s">
        <v>157</v>
      </c>
      <c r="E1936" s="238" t="s">
        <v>19</v>
      </c>
      <c r="F1936" s="239" t="s">
        <v>2204</v>
      </c>
      <c r="G1936" s="237"/>
      <c r="H1936" s="240">
        <v>7.1420000000000003</v>
      </c>
      <c r="I1936" s="241"/>
      <c r="J1936" s="237"/>
      <c r="K1936" s="237"/>
      <c r="L1936" s="242"/>
      <c r="M1936" s="243"/>
      <c r="N1936" s="244"/>
      <c r="O1936" s="244"/>
      <c r="P1936" s="244"/>
      <c r="Q1936" s="244"/>
      <c r="R1936" s="244"/>
      <c r="S1936" s="244"/>
      <c r="T1936" s="245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46" t="s">
        <v>157</v>
      </c>
      <c r="AU1936" s="246" t="s">
        <v>85</v>
      </c>
      <c r="AV1936" s="14" t="s">
        <v>85</v>
      </c>
      <c r="AW1936" s="14" t="s">
        <v>37</v>
      </c>
      <c r="AX1936" s="14" t="s">
        <v>75</v>
      </c>
      <c r="AY1936" s="246" t="s">
        <v>146</v>
      </c>
    </row>
    <row r="1937" s="16" customFormat="1">
      <c r="A1937" s="16"/>
      <c r="B1937" s="258"/>
      <c r="C1937" s="259"/>
      <c r="D1937" s="227" t="s">
        <v>157</v>
      </c>
      <c r="E1937" s="260" t="s">
        <v>19</v>
      </c>
      <c r="F1937" s="261" t="s">
        <v>167</v>
      </c>
      <c r="G1937" s="259"/>
      <c r="H1937" s="262">
        <v>37.857999999999997</v>
      </c>
      <c r="I1937" s="263"/>
      <c r="J1937" s="259"/>
      <c r="K1937" s="259"/>
      <c r="L1937" s="264"/>
      <c r="M1937" s="265"/>
      <c r="N1937" s="266"/>
      <c r="O1937" s="266"/>
      <c r="P1937" s="266"/>
      <c r="Q1937" s="266"/>
      <c r="R1937" s="266"/>
      <c r="S1937" s="266"/>
      <c r="T1937" s="267"/>
      <c r="U1937" s="16"/>
      <c r="V1937" s="16"/>
      <c r="W1937" s="16"/>
      <c r="X1937" s="16"/>
      <c r="Y1937" s="16"/>
      <c r="Z1937" s="16"/>
      <c r="AA1937" s="16"/>
      <c r="AB1937" s="16"/>
      <c r="AC1937" s="16"/>
      <c r="AD1937" s="16"/>
      <c r="AE1937" s="16"/>
      <c r="AT1937" s="268" t="s">
        <v>157</v>
      </c>
      <c r="AU1937" s="268" t="s">
        <v>85</v>
      </c>
      <c r="AV1937" s="16" t="s">
        <v>153</v>
      </c>
      <c r="AW1937" s="16" t="s">
        <v>37</v>
      </c>
      <c r="AX1937" s="16" t="s">
        <v>83</v>
      </c>
      <c r="AY1937" s="268" t="s">
        <v>146</v>
      </c>
    </row>
    <row r="1938" s="2" customFormat="1" ht="16.5" customHeight="1">
      <c r="A1938" s="41"/>
      <c r="B1938" s="42"/>
      <c r="C1938" s="207" t="s">
        <v>2225</v>
      </c>
      <c r="D1938" s="207" t="s">
        <v>148</v>
      </c>
      <c r="E1938" s="208" t="s">
        <v>2226</v>
      </c>
      <c r="F1938" s="209" t="s">
        <v>2227</v>
      </c>
      <c r="G1938" s="210" t="s">
        <v>232</v>
      </c>
      <c r="H1938" s="211">
        <v>37.857999999999997</v>
      </c>
      <c r="I1938" s="212"/>
      <c r="J1938" s="213">
        <f>ROUND(I1938*H1938,2)</f>
        <v>0</v>
      </c>
      <c r="K1938" s="209" t="s">
        <v>152</v>
      </c>
      <c r="L1938" s="47"/>
      <c r="M1938" s="214" t="s">
        <v>19</v>
      </c>
      <c r="N1938" s="215" t="s">
        <v>46</v>
      </c>
      <c r="O1938" s="87"/>
      <c r="P1938" s="216">
        <f>O1938*H1938</f>
        <v>0</v>
      </c>
      <c r="Q1938" s="216">
        <v>0.00013999999999999999</v>
      </c>
      <c r="R1938" s="216">
        <f>Q1938*H1938</f>
        <v>0.0053001199999999993</v>
      </c>
      <c r="S1938" s="216">
        <v>0</v>
      </c>
      <c r="T1938" s="217">
        <f>S1938*H1938</f>
        <v>0</v>
      </c>
      <c r="U1938" s="41"/>
      <c r="V1938" s="41"/>
      <c r="W1938" s="41"/>
      <c r="X1938" s="41"/>
      <c r="Y1938" s="41"/>
      <c r="Z1938" s="41"/>
      <c r="AA1938" s="41"/>
      <c r="AB1938" s="41"/>
      <c r="AC1938" s="41"/>
      <c r="AD1938" s="41"/>
      <c r="AE1938" s="41"/>
      <c r="AR1938" s="218" t="s">
        <v>266</v>
      </c>
      <c r="AT1938" s="218" t="s">
        <v>148</v>
      </c>
      <c r="AU1938" s="218" t="s">
        <v>85</v>
      </c>
      <c r="AY1938" s="20" t="s">
        <v>146</v>
      </c>
      <c r="BE1938" s="219">
        <f>IF(N1938="základní",J1938,0)</f>
        <v>0</v>
      </c>
      <c r="BF1938" s="219">
        <f>IF(N1938="snížená",J1938,0)</f>
        <v>0</v>
      </c>
      <c r="BG1938" s="219">
        <f>IF(N1938="zákl. přenesená",J1938,0)</f>
        <v>0</v>
      </c>
      <c r="BH1938" s="219">
        <f>IF(N1938="sníž. přenesená",J1938,0)</f>
        <v>0</v>
      </c>
      <c r="BI1938" s="219">
        <f>IF(N1938="nulová",J1938,0)</f>
        <v>0</v>
      </c>
      <c r="BJ1938" s="20" t="s">
        <v>83</v>
      </c>
      <c r="BK1938" s="219">
        <f>ROUND(I1938*H1938,2)</f>
        <v>0</v>
      </c>
      <c r="BL1938" s="20" t="s">
        <v>266</v>
      </c>
      <c r="BM1938" s="218" t="s">
        <v>2228</v>
      </c>
    </row>
    <row r="1939" s="2" customFormat="1">
      <c r="A1939" s="41"/>
      <c r="B1939" s="42"/>
      <c r="C1939" s="43"/>
      <c r="D1939" s="220" t="s">
        <v>155</v>
      </c>
      <c r="E1939" s="43"/>
      <c r="F1939" s="221" t="s">
        <v>2229</v>
      </c>
      <c r="G1939" s="43"/>
      <c r="H1939" s="43"/>
      <c r="I1939" s="222"/>
      <c r="J1939" s="43"/>
      <c r="K1939" s="43"/>
      <c r="L1939" s="47"/>
      <c r="M1939" s="223"/>
      <c r="N1939" s="224"/>
      <c r="O1939" s="87"/>
      <c r="P1939" s="87"/>
      <c r="Q1939" s="87"/>
      <c r="R1939" s="87"/>
      <c r="S1939" s="87"/>
      <c r="T1939" s="88"/>
      <c r="U1939" s="41"/>
      <c r="V1939" s="41"/>
      <c r="W1939" s="41"/>
      <c r="X1939" s="41"/>
      <c r="Y1939" s="41"/>
      <c r="Z1939" s="41"/>
      <c r="AA1939" s="41"/>
      <c r="AB1939" s="41"/>
      <c r="AC1939" s="41"/>
      <c r="AD1939" s="41"/>
      <c r="AE1939" s="41"/>
      <c r="AT1939" s="20" t="s">
        <v>155</v>
      </c>
      <c r="AU1939" s="20" t="s">
        <v>85</v>
      </c>
    </row>
    <row r="1940" s="13" customFormat="1">
      <c r="A1940" s="13"/>
      <c r="B1940" s="225"/>
      <c r="C1940" s="226"/>
      <c r="D1940" s="227" t="s">
        <v>157</v>
      </c>
      <c r="E1940" s="228" t="s">
        <v>19</v>
      </c>
      <c r="F1940" s="229" t="s">
        <v>1932</v>
      </c>
      <c r="G1940" s="226"/>
      <c r="H1940" s="228" t="s">
        <v>19</v>
      </c>
      <c r="I1940" s="230"/>
      <c r="J1940" s="226"/>
      <c r="K1940" s="226"/>
      <c r="L1940" s="231"/>
      <c r="M1940" s="232"/>
      <c r="N1940" s="233"/>
      <c r="O1940" s="233"/>
      <c r="P1940" s="233"/>
      <c r="Q1940" s="233"/>
      <c r="R1940" s="233"/>
      <c r="S1940" s="233"/>
      <c r="T1940" s="234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5" t="s">
        <v>157</v>
      </c>
      <c r="AU1940" s="235" t="s">
        <v>85</v>
      </c>
      <c r="AV1940" s="13" t="s">
        <v>83</v>
      </c>
      <c r="AW1940" s="13" t="s">
        <v>37</v>
      </c>
      <c r="AX1940" s="13" t="s">
        <v>75</v>
      </c>
      <c r="AY1940" s="235" t="s">
        <v>146</v>
      </c>
    </row>
    <row r="1941" s="13" customFormat="1">
      <c r="A1941" s="13"/>
      <c r="B1941" s="225"/>
      <c r="C1941" s="226"/>
      <c r="D1941" s="227" t="s">
        <v>157</v>
      </c>
      <c r="E1941" s="228" t="s">
        <v>19</v>
      </c>
      <c r="F1941" s="229" t="s">
        <v>1933</v>
      </c>
      <c r="G1941" s="226"/>
      <c r="H1941" s="228" t="s">
        <v>19</v>
      </c>
      <c r="I1941" s="230"/>
      <c r="J1941" s="226"/>
      <c r="K1941" s="226"/>
      <c r="L1941" s="231"/>
      <c r="M1941" s="232"/>
      <c r="N1941" s="233"/>
      <c r="O1941" s="233"/>
      <c r="P1941" s="233"/>
      <c r="Q1941" s="233"/>
      <c r="R1941" s="233"/>
      <c r="S1941" s="233"/>
      <c r="T1941" s="234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5" t="s">
        <v>157</v>
      </c>
      <c r="AU1941" s="235" t="s">
        <v>85</v>
      </c>
      <c r="AV1941" s="13" t="s">
        <v>83</v>
      </c>
      <c r="AW1941" s="13" t="s">
        <v>37</v>
      </c>
      <c r="AX1941" s="13" t="s">
        <v>75</v>
      </c>
      <c r="AY1941" s="235" t="s">
        <v>146</v>
      </c>
    </row>
    <row r="1942" s="14" customFormat="1">
      <c r="A1942" s="14"/>
      <c r="B1942" s="236"/>
      <c r="C1942" s="237"/>
      <c r="D1942" s="227" t="s">
        <v>157</v>
      </c>
      <c r="E1942" s="238" t="s">
        <v>19</v>
      </c>
      <c r="F1942" s="239" t="s">
        <v>2200</v>
      </c>
      <c r="G1942" s="237"/>
      <c r="H1942" s="240">
        <v>5.6950000000000003</v>
      </c>
      <c r="I1942" s="241"/>
      <c r="J1942" s="237"/>
      <c r="K1942" s="237"/>
      <c r="L1942" s="242"/>
      <c r="M1942" s="243"/>
      <c r="N1942" s="244"/>
      <c r="O1942" s="244"/>
      <c r="P1942" s="244"/>
      <c r="Q1942" s="244"/>
      <c r="R1942" s="244"/>
      <c r="S1942" s="244"/>
      <c r="T1942" s="245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46" t="s">
        <v>157</v>
      </c>
      <c r="AU1942" s="246" t="s">
        <v>85</v>
      </c>
      <c r="AV1942" s="14" t="s">
        <v>85</v>
      </c>
      <c r="AW1942" s="14" t="s">
        <v>37</v>
      </c>
      <c r="AX1942" s="14" t="s">
        <v>75</v>
      </c>
      <c r="AY1942" s="246" t="s">
        <v>146</v>
      </c>
    </row>
    <row r="1943" s="14" customFormat="1">
      <c r="A1943" s="14"/>
      <c r="B1943" s="236"/>
      <c r="C1943" s="237"/>
      <c r="D1943" s="227" t="s">
        <v>157</v>
      </c>
      <c r="E1943" s="238" t="s">
        <v>19</v>
      </c>
      <c r="F1943" s="239" t="s">
        <v>2201</v>
      </c>
      <c r="G1943" s="237"/>
      <c r="H1943" s="240">
        <v>14.180999999999999</v>
      </c>
      <c r="I1943" s="241"/>
      <c r="J1943" s="237"/>
      <c r="K1943" s="237"/>
      <c r="L1943" s="242"/>
      <c r="M1943" s="243"/>
      <c r="N1943" s="244"/>
      <c r="O1943" s="244"/>
      <c r="P1943" s="244"/>
      <c r="Q1943" s="244"/>
      <c r="R1943" s="244"/>
      <c r="S1943" s="244"/>
      <c r="T1943" s="245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46" t="s">
        <v>157</v>
      </c>
      <c r="AU1943" s="246" t="s">
        <v>85</v>
      </c>
      <c r="AV1943" s="14" t="s">
        <v>85</v>
      </c>
      <c r="AW1943" s="14" t="s">
        <v>37</v>
      </c>
      <c r="AX1943" s="14" t="s">
        <v>75</v>
      </c>
      <c r="AY1943" s="246" t="s">
        <v>146</v>
      </c>
    </row>
    <row r="1944" s="14" customFormat="1">
      <c r="A1944" s="14"/>
      <c r="B1944" s="236"/>
      <c r="C1944" s="237"/>
      <c r="D1944" s="227" t="s">
        <v>157</v>
      </c>
      <c r="E1944" s="238" t="s">
        <v>19</v>
      </c>
      <c r="F1944" s="239" t="s">
        <v>2202</v>
      </c>
      <c r="G1944" s="237"/>
      <c r="H1944" s="240">
        <v>4.5800000000000001</v>
      </c>
      <c r="I1944" s="241"/>
      <c r="J1944" s="237"/>
      <c r="K1944" s="237"/>
      <c r="L1944" s="242"/>
      <c r="M1944" s="243"/>
      <c r="N1944" s="244"/>
      <c r="O1944" s="244"/>
      <c r="P1944" s="244"/>
      <c r="Q1944" s="244"/>
      <c r="R1944" s="244"/>
      <c r="S1944" s="244"/>
      <c r="T1944" s="245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46" t="s">
        <v>157</v>
      </c>
      <c r="AU1944" s="246" t="s">
        <v>85</v>
      </c>
      <c r="AV1944" s="14" t="s">
        <v>85</v>
      </c>
      <c r="AW1944" s="14" t="s">
        <v>37</v>
      </c>
      <c r="AX1944" s="14" t="s">
        <v>75</v>
      </c>
      <c r="AY1944" s="246" t="s">
        <v>146</v>
      </c>
    </row>
    <row r="1945" s="14" customFormat="1">
      <c r="A1945" s="14"/>
      <c r="B1945" s="236"/>
      <c r="C1945" s="237"/>
      <c r="D1945" s="227" t="s">
        <v>157</v>
      </c>
      <c r="E1945" s="238" t="s">
        <v>19</v>
      </c>
      <c r="F1945" s="239" t="s">
        <v>2203</v>
      </c>
      <c r="G1945" s="237"/>
      <c r="H1945" s="240">
        <v>6.2599999999999998</v>
      </c>
      <c r="I1945" s="241"/>
      <c r="J1945" s="237"/>
      <c r="K1945" s="237"/>
      <c r="L1945" s="242"/>
      <c r="M1945" s="243"/>
      <c r="N1945" s="244"/>
      <c r="O1945" s="244"/>
      <c r="P1945" s="244"/>
      <c r="Q1945" s="244"/>
      <c r="R1945" s="244"/>
      <c r="S1945" s="244"/>
      <c r="T1945" s="245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46" t="s">
        <v>157</v>
      </c>
      <c r="AU1945" s="246" t="s">
        <v>85</v>
      </c>
      <c r="AV1945" s="14" t="s">
        <v>85</v>
      </c>
      <c r="AW1945" s="14" t="s">
        <v>37</v>
      </c>
      <c r="AX1945" s="14" t="s">
        <v>75</v>
      </c>
      <c r="AY1945" s="246" t="s">
        <v>146</v>
      </c>
    </row>
    <row r="1946" s="14" customFormat="1">
      <c r="A1946" s="14"/>
      <c r="B1946" s="236"/>
      <c r="C1946" s="237"/>
      <c r="D1946" s="227" t="s">
        <v>157</v>
      </c>
      <c r="E1946" s="238" t="s">
        <v>19</v>
      </c>
      <c r="F1946" s="239" t="s">
        <v>2204</v>
      </c>
      <c r="G1946" s="237"/>
      <c r="H1946" s="240">
        <v>7.1420000000000003</v>
      </c>
      <c r="I1946" s="241"/>
      <c r="J1946" s="237"/>
      <c r="K1946" s="237"/>
      <c r="L1946" s="242"/>
      <c r="M1946" s="243"/>
      <c r="N1946" s="244"/>
      <c r="O1946" s="244"/>
      <c r="P1946" s="244"/>
      <c r="Q1946" s="244"/>
      <c r="R1946" s="244"/>
      <c r="S1946" s="244"/>
      <c r="T1946" s="245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46" t="s">
        <v>157</v>
      </c>
      <c r="AU1946" s="246" t="s">
        <v>85</v>
      </c>
      <c r="AV1946" s="14" t="s">
        <v>85</v>
      </c>
      <c r="AW1946" s="14" t="s">
        <v>37</v>
      </c>
      <c r="AX1946" s="14" t="s">
        <v>75</v>
      </c>
      <c r="AY1946" s="246" t="s">
        <v>146</v>
      </c>
    </row>
    <row r="1947" s="16" customFormat="1">
      <c r="A1947" s="16"/>
      <c r="B1947" s="258"/>
      <c r="C1947" s="259"/>
      <c r="D1947" s="227" t="s">
        <v>157</v>
      </c>
      <c r="E1947" s="260" t="s">
        <v>19</v>
      </c>
      <c r="F1947" s="261" t="s">
        <v>167</v>
      </c>
      <c r="G1947" s="259"/>
      <c r="H1947" s="262">
        <v>37.857999999999997</v>
      </c>
      <c r="I1947" s="263"/>
      <c r="J1947" s="259"/>
      <c r="K1947" s="259"/>
      <c r="L1947" s="264"/>
      <c r="M1947" s="265"/>
      <c r="N1947" s="266"/>
      <c r="O1947" s="266"/>
      <c r="P1947" s="266"/>
      <c r="Q1947" s="266"/>
      <c r="R1947" s="266"/>
      <c r="S1947" s="266"/>
      <c r="T1947" s="267"/>
      <c r="U1947" s="16"/>
      <c r="V1947" s="16"/>
      <c r="W1947" s="16"/>
      <c r="X1947" s="16"/>
      <c r="Y1947" s="16"/>
      <c r="Z1947" s="16"/>
      <c r="AA1947" s="16"/>
      <c r="AB1947" s="16"/>
      <c r="AC1947" s="16"/>
      <c r="AD1947" s="16"/>
      <c r="AE1947" s="16"/>
      <c r="AT1947" s="268" t="s">
        <v>157</v>
      </c>
      <c r="AU1947" s="268" t="s">
        <v>85</v>
      </c>
      <c r="AV1947" s="16" t="s">
        <v>153</v>
      </c>
      <c r="AW1947" s="16" t="s">
        <v>37</v>
      </c>
      <c r="AX1947" s="16" t="s">
        <v>83</v>
      </c>
      <c r="AY1947" s="268" t="s">
        <v>146</v>
      </c>
    </row>
    <row r="1948" s="2" customFormat="1" ht="16.5" customHeight="1">
      <c r="A1948" s="41"/>
      <c r="B1948" s="42"/>
      <c r="C1948" s="207" t="s">
        <v>2230</v>
      </c>
      <c r="D1948" s="207" t="s">
        <v>148</v>
      </c>
      <c r="E1948" s="208" t="s">
        <v>2231</v>
      </c>
      <c r="F1948" s="209" t="s">
        <v>2232</v>
      </c>
      <c r="G1948" s="210" t="s">
        <v>232</v>
      </c>
      <c r="H1948" s="211">
        <v>37.857999999999997</v>
      </c>
      <c r="I1948" s="212"/>
      <c r="J1948" s="213">
        <f>ROUND(I1948*H1948,2)</f>
        <v>0</v>
      </c>
      <c r="K1948" s="209" t="s">
        <v>152</v>
      </c>
      <c r="L1948" s="47"/>
      <c r="M1948" s="214" t="s">
        <v>19</v>
      </c>
      <c r="N1948" s="215" t="s">
        <v>46</v>
      </c>
      <c r="O1948" s="87"/>
      <c r="P1948" s="216">
        <f>O1948*H1948</f>
        <v>0</v>
      </c>
      <c r="Q1948" s="216">
        <v>0.00036999999999999999</v>
      </c>
      <c r="R1948" s="216">
        <f>Q1948*H1948</f>
        <v>0.014007459999999999</v>
      </c>
      <c r="S1948" s="216">
        <v>0</v>
      </c>
      <c r="T1948" s="217">
        <f>S1948*H1948</f>
        <v>0</v>
      </c>
      <c r="U1948" s="41"/>
      <c r="V1948" s="41"/>
      <c r="W1948" s="41"/>
      <c r="X1948" s="41"/>
      <c r="Y1948" s="41"/>
      <c r="Z1948" s="41"/>
      <c r="AA1948" s="41"/>
      <c r="AB1948" s="41"/>
      <c r="AC1948" s="41"/>
      <c r="AD1948" s="41"/>
      <c r="AE1948" s="41"/>
      <c r="AR1948" s="218" t="s">
        <v>266</v>
      </c>
      <c r="AT1948" s="218" t="s">
        <v>148</v>
      </c>
      <c r="AU1948" s="218" t="s">
        <v>85</v>
      </c>
      <c r="AY1948" s="20" t="s">
        <v>146</v>
      </c>
      <c r="BE1948" s="219">
        <f>IF(N1948="základní",J1948,0)</f>
        <v>0</v>
      </c>
      <c r="BF1948" s="219">
        <f>IF(N1948="snížená",J1948,0)</f>
        <v>0</v>
      </c>
      <c r="BG1948" s="219">
        <f>IF(N1948="zákl. přenesená",J1948,0)</f>
        <v>0</v>
      </c>
      <c r="BH1948" s="219">
        <f>IF(N1948="sníž. přenesená",J1948,0)</f>
        <v>0</v>
      </c>
      <c r="BI1948" s="219">
        <f>IF(N1948="nulová",J1948,0)</f>
        <v>0</v>
      </c>
      <c r="BJ1948" s="20" t="s">
        <v>83</v>
      </c>
      <c r="BK1948" s="219">
        <f>ROUND(I1948*H1948,2)</f>
        <v>0</v>
      </c>
      <c r="BL1948" s="20" t="s">
        <v>266</v>
      </c>
      <c r="BM1948" s="218" t="s">
        <v>2233</v>
      </c>
    </row>
    <row r="1949" s="2" customFormat="1">
      <c r="A1949" s="41"/>
      <c r="B1949" s="42"/>
      <c r="C1949" s="43"/>
      <c r="D1949" s="220" t="s">
        <v>155</v>
      </c>
      <c r="E1949" s="43"/>
      <c r="F1949" s="221" t="s">
        <v>2234</v>
      </c>
      <c r="G1949" s="43"/>
      <c r="H1949" s="43"/>
      <c r="I1949" s="222"/>
      <c r="J1949" s="43"/>
      <c r="K1949" s="43"/>
      <c r="L1949" s="47"/>
      <c r="M1949" s="223"/>
      <c r="N1949" s="224"/>
      <c r="O1949" s="87"/>
      <c r="P1949" s="87"/>
      <c r="Q1949" s="87"/>
      <c r="R1949" s="87"/>
      <c r="S1949" s="87"/>
      <c r="T1949" s="88"/>
      <c r="U1949" s="41"/>
      <c r="V1949" s="41"/>
      <c r="W1949" s="41"/>
      <c r="X1949" s="41"/>
      <c r="Y1949" s="41"/>
      <c r="Z1949" s="41"/>
      <c r="AA1949" s="41"/>
      <c r="AB1949" s="41"/>
      <c r="AC1949" s="41"/>
      <c r="AD1949" s="41"/>
      <c r="AE1949" s="41"/>
      <c r="AT1949" s="20" t="s">
        <v>155</v>
      </c>
      <c r="AU1949" s="20" t="s">
        <v>85</v>
      </c>
    </row>
    <row r="1950" s="13" customFormat="1">
      <c r="A1950" s="13"/>
      <c r="B1950" s="225"/>
      <c r="C1950" s="226"/>
      <c r="D1950" s="227" t="s">
        <v>157</v>
      </c>
      <c r="E1950" s="228" t="s">
        <v>19</v>
      </c>
      <c r="F1950" s="229" t="s">
        <v>1932</v>
      </c>
      <c r="G1950" s="226"/>
      <c r="H1950" s="228" t="s">
        <v>19</v>
      </c>
      <c r="I1950" s="230"/>
      <c r="J1950" s="226"/>
      <c r="K1950" s="226"/>
      <c r="L1950" s="231"/>
      <c r="M1950" s="232"/>
      <c r="N1950" s="233"/>
      <c r="O1950" s="233"/>
      <c r="P1950" s="233"/>
      <c r="Q1950" s="233"/>
      <c r="R1950" s="233"/>
      <c r="S1950" s="233"/>
      <c r="T1950" s="234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5" t="s">
        <v>157</v>
      </c>
      <c r="AU1950" s="235" t="s">
        <v>85</v>
      </c>
      <c r="AV1950" s="13" t="s">
        <v>83</v>
      </c>
      <c r="AW1950" s="13" t="s">
        <v>37</v>
      </c>
      <c r="AX1950" s="13" t="s">
        <v>75</v>
      </c>
      <c r="AY1950" s="235" t="s">
        <v>146</v>
      </c>
    </row>
    <row r="1951" s="13" customFormat="1">
      <c r="A1951" s="13"/>
      <c r="B1951" s="225"/>
      <c r="C1951" s="226"/>
      <c r="D1951" s="227" t="s">
        <v>157</v>
      </c>
      <c r="E1951" s="228" t="s">
        <v>19</v>
      </c>
      <c r="F1951" s="229" t="s">
        <v>1933</v>
      </c>
      <c r="G1951" s="226"/>
      <c r="H1951" s="228" t="s">
        <v>19</v>
      </c>
      <c r="I1951" s="230"/>
      <c r="J1951" s="226"/>
      <c r="K1951" s="226"/>
      <c r="L1951" s="231"/>
      <c r="M1951" s="232"/>
      <c r="N1951" s="233"/>
      <c r="O1951" s="233"/>
      <c r="P1951" s="233"/>
      <c r="Q1951" s="233"/>
      <c r="R1951" s="233"/>
      <c r="S1951" s="233"/>
      <c r="T1951" s="234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5" t="s">
        <v>157</v>
      </c>
      <c r="AU1951" s="235" t="s">
        <v>85</v>
      </c>
      <c r="AV1951" s="13" t="s">
        <v>83</v>
      </c>
      <c r="AW1951" s="13" t="s">
        <v>37</v>
      </c>
      <c r="AX1951" s="13" t="s">
        <v>75</v>
      </c>
      <c r="AY1951" s="235" t="s">
        <v>146</v>
      </c>
    </row>
    <row r="1952" s="14" customFormat="1">
      <c r="A1952" s="14"/>
      <c r="B1952" s="236"/>
      <c r="C1952" s="237"/>
      <c r="D1952" s="227" t="s">
        <v>157</v>
      </c>
      <c r="E1952" s="238" t="s">
        <v>19</v>
      </c>
      <c r="F1952" s="239" t="s">
        <v>2200</v>
      </c>
      <c r="G1952" s="237"/>
      <c r="H1952" s="240">
        <v>5.6950000000000003</v>
      </c>
      <c r="I1952" s="241"/>
      <c r="J1952" s="237"/>
      <c r="K1952" s="237"/>
      <c r="L1952" s="242"/>
      <c r="M1952" s="243"/>
      <c r="N1952" s="244"/>
      <c r="O1952" s="244"/>
      <c r="P1952" s="244"/>
      <c r="Q1952" s="244"/>
      <c r="R1952" s="244"/>
      <c r="S1952" s="244"/>
      <c r="T1952" s="245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46" t="s">
        <v>157</v>
      </c>
      <c r="AU1952" s="246" t="s">
        <v>85</v>
      </c>
      <c r="AV1952" s="14" t="s">
        <v>85</v>
      </c>
      <c r="AW1952" s="14" t="s">
        <v>37</v>
      </c>
      <c r="AX1952" s="14" t="s">
        <v>75</v>
      </c>
      <c r="AY1952" s="246" t="s">
        <v>146</v>
      </c>
    </row>
    <row r="1953" s="14" customFormat="1">
      <c r="A1953" s="14"/>
      <c r="B1953" s="236"/>
      <c r="C1953" s="237"/>
      <c r="D1953" s="227" t="s">
        <v>157</v>
      </c>
      <c r="E1953" s="238" t="s">
        <v>19</v>
      </c>
      <c r="F1953" s="239" t="s">
        <v>2201</v>
      </c>
      <c r="G1953" s="237"/>
      <c r="H1953" s="240">
        <v>14.180999999999999</v>
      </c>
      <c r="I1953" s="241"/>
      <c r="J1953" s="237"/>
      <c r="K1953" s="237"/>
      <c r="L1953" s="242"/>
      <c r="M1953" s="243"/>
      <c r="N1953" s="244"/>
      <c r="O1953" s="244"/>
      <c r="P1953" s="244"/>
      <c r="Q1953" s="244"/>
      <c r="R1953" s="244"/>
      <c r="S1953" s="244"/>
      <c r="T1953" s="245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46" t="s">
        <v>157</v>
      </c>
      <c r="AU1953" s="246" t="s">
        <v>85</v>
      </c>
      <c r="AV1953" s="14" t="s">
        <v>85</v>
      </c>
      <c r="AW1953" s="14" t="s">
        <v>37</v>
      </c>
      <c r="AX1953" s="14" t="s">
        <v>75</v>
      </c>
      <c r="AY1953" s="246" t="s">
        <v>146</v>
      </c>
    </row>
    <row r="1954" s="14" customFormat="1">
      <c r="A1954" s="14"/>
      <c r="B1954" s="236"/>
      <c r="C1954" s="237"/>
      <c r="D1954" s="227" t="s">
        <v>157</v>
      </c>
      <c r="E1954" s="238" t="s">
        <v>19</v>
      </c>
      <c r="F1954" s="239" t="s">
        <v>2202</v>
      </c>
      <c r="G1954" s="237"/>
      <c r="H1954" s="240">
        <v>4.5800000000000001</v>
      </c>
      <c r="I1954" s="241"/>
      <c r="J1954" s="237"/>
      <c r="K1954" s="237"/>
      <c r="L1954" s="242"/>
      <c r="M1954" s="243"/>
      <c r="N1954" s="244"/>
      <c r="O1954" s="244"/>
      <c r="P1954" s="244"/>
      <c r="Q1954" s="244"/>
      <c r="R1954" s="244"/>
      <c r="S1954" s="244"/>
      <c r="T1954" s="245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46" t="s">
        <v>157</v>
      </c>
      <c r="AU1954" s="246" t="s">
        <v>85</v>
      </c>
      <c r="AV1954" s="14" t="s">
        <v>85</v>
      </c>
      <c r="AW1954" s="14" t="s">
        <v>37</v>
      </c>
      <c r="AX1954" s="14" t="s">
        <v>75</v>
      </c>
      <c r="AY1954" s="246" t="s">
        <v>146</v>
      </c>
    </row>
    <row r="1955" s="14" customFormat="1">
      <c r="A1955" s="14"/>
      <c r="B1955" s="236"/>
      <c r="C1955" s="237"/>
      <c r="D1955" s="227" t="s">
        <v>157</v>
      </c>
      <c r="E1955" s="238" t="s">
        <v>19</v>
      </c>
      <c r="F1955" s="239" t="s">
        <v>2203</v>
      </c>
      <c r="G1955" s="237"/>
      <c r="H1955" s="240">
        <v>6.2599999999999998</v>
      </c>
      <c r="I1955" s="241"/>
      <c r="J1955" s="237"/>
      <c r="K1955" s="237"/>
      <c r="L1955" s="242"/>
      <c r="M1955" s="243"/>
      <c r="N1955" s="244"/>
      <c r="O1955" s="244"/>
      <c r="P1955" s="244"/>
      <c r="Q1955" s="244"/>
      <c r="R1955" s="244"/>
      <c r="S1955" s="244"/>
      <c r="T1955" s="245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46" t="s">
        <v>157</v>
      </c>
      <c r="AU1955" s="246" t="s">
        <v>85</v>
      </c>
      <c r="AV1955" s="14" t="s">
        <v>85</v>
      </c>
      <c r="AW1955" s="14" t="s">
        <v>37</v>
      </c>
      <c r="AX1955" s="14" t="s">
        <v>75</v>
      </c>
      <c r="AY1955" s="246" t="s">
        <v>146</v>
      </c>
    </row>
    <row r="1956" s="14" customFormat="1">
      <c r="A1956" s="14"/>
      <c r="B1956" s="236"/>
      <c r="C1956" s="237"/>
      <c r="D1956" s="227" t="s">
        <v>157</v>
      </c>
      <c r="E1956" s="238" t="s">
        <v>19</v>
      </c>
      <c r="F1956" s="239" t="s">
        <v>2204</v>
      </c>
      <c r="G1956" s="237"/>
      <c r="H1956" s="240">
        <v>7.1420000000000003</v>
      </c>
      <c r="I1956" s="241"/>
      <c r="J1956" s="237"/>
      <c r="K1956" s="237"/>
      <c r="L1956" s="242"/>
      <c r="M1956" s="243"/>
      <c r="N1956" s="244"/>
      <c r="O1956" s="244"/>
      <c r="P1956" s="244"/>
      <c r="Q1956" s="244"/>
      <c r="R1956" s="244"/>
      <c r="S1956" s="244"/>
      <c r="T1956" s="245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46" t="s">
        <v>157</v>
      </c>
      <c r="AU1956" s="246" t="s">
        <v>85</v>
      </c>
      <c r="AV1956" s="14" t="s">
        <v>85</v>
      </c>
      <c r="AW1956" s="14" t="s">
        <v>37</v>
      </c>
      <c r="AX1956" s="14" t="s">
        <v>75</v>
      </c>
      <c r="AY1956" s="246" t="s">
        <v>146</v>
      </c>
    </row>
    <row r="1957" s="16" customFormat="1">
      <c r="A1957" s="16"/>
      <c r="B1957" s="258"/>
      <c r="C1957" s="259"/>
      <c r="D1957" s="227" t="s">
        <v>157</v>
      </c>
      <c r="E1957" s="260" t="s">
        <v>19</v>
      </c>
      <c r="F1957" s="261" t="s">
        <v>167</v>
      </c>
      <c r="G1957" s="259"/>
      <c r="H1957" s="262">
        <v>37.857999999999997</v>
      </c>
      <c r="I1957" s="263"/>
      <c r="J1957" s="259"/>
      <c r="K1957" s="259"/>
      <c r="L1957" s="264"/>
      <c r="M1957" s="265"/>
      <c r="N1957" s="266"/>
      <c r="O1957" s="266"/>
      <c r="P1957" s="266"/>
      <c r="Q1957" s="266"/>
      <c r="R1957" s="266"/>
      <c r="S1957" s="266"/>
      <c r="T1957" s="267"/>
      <c r="U1957" s="16"/>
      <c r="V1957" s="16"/>
      <c r="W1957" s="16"/>
      <c r="X1957" s="16"/>
      <c r="Y1957" s="16"/>
      <c r="Z1957" s="16"/>
      <c r="AA1957" s="16"/>
      <c r="AB1957" s="16"/>
      <c r="AC1957" s="16"/>
      <c r="AD1957" s="16"/>
      <c r="AE1957" s="16"/>
      <c r="AT1957" s="268" t="s">
        <v>157</v>
      </c>
      <c r="AU1957" s="268" t="s">
        <v>85</v>
      </c>
      <c r="AV1957" s="16" t="s">
        <v>153</v>
      </c>
      <c r="AW1957" s="16" t="s">
        <v>37</v>
      </c>
      <c r="AX1957" s="16" t="s">
        <v>83</v>
      </c>
      <c r="AY1957" s="268" t="s">
        <v>146</v>
      </c>
    </row>
    <row r="1958" s="2" customFormat="1" ht="16.5" customHeight="1">
      <c r="A1958" s="41"/>
      <c r="B1958" s="42"/>
      <c r="C1958" s="207" t="s">
        <v>2235</v>
      </c>
      <c r="D1958" s="207" t="s">
        <v>148</v>
      </c>
      <c r="E1958" s="208" t="s">
        <v>2236</v>
      </c>
      <c r="F1958" s="209" t="s">
        <v>2237</v>
      </c>
      <c r="G1958" s="210" t="s">
        <v>232</v>
      </c>
      <c r="H1958" s="211">
        <v>3.536</v>
      </c>
      <c r="I1958" s="212"/>
      <c r="J1958" s="213">
        <f>ROUND(I1958*H1958,2)</f>
        <v>0</v>
      </c>
      <c r="K1958" s="209" t="s">
        <v>152</v>
      </c>
      <c r="L1958" s="47"/>
      <c r="M1958" s="214" t="s">
        <v>19</v>
      </c>
      <c r="N1958" s="215" t="s">
        <v>46</v>
      </c>
      <c r="O1958" s="87"/>
      <c r="P1958" s="216">
        <f>O1958*H1958</f>
        <v>0</v>
      </c>
      <c r="Q1958" s="216">
        <v>0.00017000000000000001</v>
      </c>
      <c r="R1958" s="216">
        <f>Q1958*H1958</f>
        <v>0.00060112000000000002</v>
      </c>
      <c r="S1958" s="216">
        <v>0</v>
      </c>
      <c r="T1958" s="217">
        <f>S1958*H1958</f>
        <v>0</v>
      </c>
      <c r="U1958" s="41"/>
      <c r="V1958" s="41"/>
      <c r="W1958" s="41"/>
      <c r="X1958" s="41"/>
      <c r="Y1958" s="41"/>
      <c r="Z1958" s="41"/>
      <c r="AA1958" s="41"/>
      <c r="AB1958" s="41"/>
      <c r="AC1958" s="41"/>
      <c r="AD1958" s="41"/>
      <c r="AE1958" s="41"/>
      <c r="AR1958" s="218" t="s">
        <v>266</v>
      </c>
      <c r="AT1958" s="218" t="s">
        <v>148</v>
      </c>
      <c r="AU1958" s="218" t="s">
        <v>85</v>
      </c>
      <c r="AY1958" s="20" t="s">
        <v>146</v>
      </c>
      <c r="BE1958" s="219">
        <f>IF(N1958="základní",J1958,0)</f>
        <v>0</v>
      </c>
      <c r="BF1958" s="219">
        <f>IF(N1958="snížená",J1958,0)</f>
        <v>0</v>
      </c>
      <c r="BG1958" s="219">
        <f>IF(N1958="zákl. přenesená",J1958,0)</f>
        <v>0</v>
      </c>
      <c r="BH1958" s="219">
        <f>IF(N1958="sníž. přenesená",J1958,0)</f>
        <v>0</v>
      </c>
      <c r="BI1958" s="219">
        <f>IF(N1958="nulová",J1958,0)</f>
        <v>0</v>
      </c>
      <c r="BJ1958" s="20" t="s">
        <v>83</v>
      </c>
      <c r="BK1958" s="219">
        <f>ROUND(I1958*H1958,2)</f>
        <v>0</v>
      </c>
      <c r="BL1958" s="20" t="s">
        <v>266</v>
      </c>
      <c r="BM1958" s="218" t="s">
        <v>2238</v>
      </c>
    </row>
    <row r="1959" s="2" customFormat="1">
      <c r="A1959" s="41"/>
      <c r="B1959" s="42"/>
      <c r="C1959" s="43"/>
      <c r="D1959" s="220" t="s">
        <v>155</v>
      </c>
      <c r="E1959" s="43"/>
      <c r="F1959" s="221" t="s">
        <v>2239</v>
      </c>
      <c r="G1959" s="43"/>
      <c r="H1959" s="43"/>
      <c r="I1959" s="222"/>
      <c r="J1959" s="43"/>
      <c r="K1959" s="43"/>
      <c r="L1959" s="47"/>
      <c r="M1959" s="223"/>
      <c r="N1959" s="224"/>
      <c r="O1959" s="87"/>
      <c r="P1959" s="87"/>
      <c r="Q1959" s="87"/>
      <c r="R1959" s="87"/>
      <c r="S1959" s="87"/>
      <c r="T1959" s="88"/>
      <c r="U1959" s="41"/>
      <c r="V1959" s="41"/>
      <c r="W1959" s="41"/>
      <c r="X1959" s="41"/>
      <c r="Y1959" s="41"/>
      <c r="Z1959" s="41"/>
      <c r="AA1959" s="41"/>
      <c r="AB1959" s="41"/>
      <c r="AC1959" s="41"/>
      <c r="AD1959" s="41"/>
      <c r="AE1959" s="41"/>
      <c r="AT1959" s="20" t="s">
        <v>155</v>
      </c>
      <c r="AU1959" s="20" t="s">
        <v>85</v>
      </c>
    </row>
    <row r="1960" s="13" customFormat="1">
      <c r="A1960" s="13"/>
      <c r="B1960" s="225"/>
      <c r="C1960" s="226"/>
      <c r="D1960" s="227" t="s">
        <v>157</v>
      </c>
      <c r="E1960" s="228" t="s">
        <v>19</v>
      </c>
      <c r="F1960" s="229" t="s">
        <v>284</v>
      </c>
      <c r="G1960" s="226"/>
      <c r="H1960" s="228" t="s">
        <v>19</v>
      </c>
      <c r="I1960" s="230"/>
      <c r="J1960" s="226"/>
      <c r="K1960" s="226"/>
      <c r="L1960" s="231"/>
      <c r="M1960" s="232"/>
      <c r="N1960" s="233"/>
      <c r="O1960" s="233"/>
      <c r="P1960" s="233"/>
      <c r="Q1960" s="233"/>
      <c r="R1960" s="233"/>
      <c r="S1960" s="233"/>
      <c r="T1960" s="234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5" t="s">
        <v>157</v>
      </c>
      <c r="AU1960" s="235" t="s">
        <v>85</v>
      </c>
      <c r="AV1960" s="13" t="s">
        <v>83</v>
      </c>
      <c r="AW1960" s="13" t="s">
        <v>37</v>
      </c>
      <c r="AX1960" s="13" t="s">
        <v>75</v>
      </c>
      <c r="AY1960" s="235" t="s">
        <v>146</v>
      </c>
    </row>
    <row r="1961" s="13" customFormat="1">
      <c r="A1961" s="13"/>
      <c r="B1961" s="225"/>
      <c r="C1961" s="226"/>
      <c r="D1961" s="227" t="s">
        <v>157</v>
      </c>
      <c r="E1961" s="228" t="s">
        <v>19</v>
      </c>
      <c r="F1961" s="229" t="s">
        <v>285</v>
      </c>
      <c r="G1961" s="226"/>
      <c r="H1961" s="228" t="s">
        <v>19</v>
      </c>
      <c r="I1961" s="230"/>
      <c r="J1961" s="226"/>
      <c r="K1961" s="226"/>
      <c r="L1961" s="231"/>
      <c r="M1961" s="232"/>
      <c r="N1961" s="233"/>
      <c r="O1961" s="233"/>
      <c r="P1961" s="233"/>
      <c r="Q1961" s="233"/>
      <c r="R1961" s="233"/>
      <c r="S1961" s="233"/>
      <c r="T1961" s="234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35" t="s">
        <v>157</v>
      </c>
      <c r="AU1961" s="235" t="s">
        <v>85</v>
      </c>
      <c r="AV1961" s="13" t="s">
        <v>83</v>
      </c>
      <c r="AW1961" s="13" t="s">
        <v>37</v>
      </c>
      <c r="AX1961" s="13" t="s">
        <v>75</v>
      </c>
      <c r="AY1961" s="235" t="s">
        <v>146</v>
      </c>
    </row>
    <row r="1962" s="14" customFormat="1">
      <c r="A1962" s="14"/>
      <c r="B1962" s="236"/>
      <c r="C1962" s="237"/>
      <c r="D1962" s="227" t="s">
        <v>157</v>
      </c>
      <c r="E1962" s="238" t="s">
        <v>19</v>
      </c>
      <c r="F1962" s="239" t="s">
        <v>2240</v>
      </c>
      <c r="G1962" s="237"/>
      <c r="H1962" s="240">
        <v>3.536</v>
      </c>
      <c r="I1962" s="241"/>
      <c r="J1962" s="237"/>
      <c r="K1962" s="237"/>
      <c r="L1962" s="242"/>
      <c r="M1962" s="243"/>
      <c r="N1962" s="244"/>
      <c r="O1962" s="244"/>
      <c r="P1962" s="244"/>
      <c r="Q1962" s="244"/>
      <c r="R1962" s="244"/>
      <c r="S1962" s="244"/>
      <c r="T1962" s="245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46" t="s">
        <v>157</v>
      </c>
      <c r="AU1962" s="246" t="s">
        <v>85</v>
      </c>
      <c r="AV1962" s="14" t="s">
        <v>85</v>
      </c>
      <c r="AW1962" s="14" t="s">
        <v>37</v>
      </c>
      <c r="AX1962" s="14" t="s">
        <v>75</v>
      </c>
      <c r="AY1962" s="246" t="s">
        <v>146</v>
      </c>
    </row>
    <row r="1963" s="16" customFormat="1">
      <c r="A1963" s="16"/>
      <c r="B1963" s="258"/>
      <c r="C1963" s="259"/>
      <c r="D1963" s="227" t="s">
        <v>157</v>
      </c>
      <c r="E1963" s="260" t="s">
        <v>19</v>
      </c>
      <c r="F1963" s="261" t="s">
        <v>167</v>
      </c>
      <c r="G1963" s="259"/>
      <c r="H1963" s="262">
        <v>3.536</v>
      </c>
      <c r="I1963" s="263"/>
      <c r="J1963" s="259"/>
      <c r="K1963" s="259"/>
      <c r="L1963" s="264"/>
      <c r="M1963" s="265"/>
      <c r="N1963" s="266"/>
      <c r="O1963" s="266"/>
      <c r="P1963" s="266"/>
      <c r="Q1963" s="266"/>
      <c r="R1963" s="266"/>
      <c r="S1963" s="266"/>
      <c r="T1963" s="267"/>
      <c r="U1963" s="16"/>
      <c r="V1963" s="16"/>
      <c r="W1963" s="16"/>
      <c r="X1963" s="16"/>
      <c r="Y1963" s="16"/>
      <c r="Z1963" s="16"/>
      <c r="AA1963" s="16"/>
      <c r="AB1963" s="16"/>
      <c r="AC1963" s="16"/>
      <c r="AD1963" s="16"/>
      <c r="AE1963" s="16"/>
      <c r="AT1963" s="268" t="s">
        <v>157</v>
      </c>
      <c r="AU1963" s="268" t="s">
        <v>85</v>
      </c>
      <c r="AV1963" s="16" t="s">
        <v>153</v>
      </c>
      <c r="AW1963" s="16" t="s">
        <v>37</v>
      </c>
      <c r="AX1963" s="16" t="s">
        <v>83</v>
      </c>
      <c r="AY1963" s="268" t="s">
        <v>146</v>
      </c>
    </row>
    <row r="1964" s="12" customFormat="1" ht="22.8" customHeight="1">
      <c r="A1964" s="12"/>
      <c r="B1964" s="191"/>
      <c r="C1964" s="192"/>
      <c r="D1964" s="193" t="s">
        <v>74</v>
      </c>
      <c r="E1964" s="205" t="s">
        <v>2241</v>
      </c>
      <c r="F1964" s="205" t="s">
        <v>2242</v>
      </c>
      <c r="G1964" s="192"/>
      <c r="H1964" s="192"/>
      <c r="I1964" s="195"/>
      <c r="J1964" s="206">
        <f>BK1964</f>
        <v>0</v>
      </c>
      <c r="K1964" s="192"/>
      <c r="L1964" s="197"/>
      <c r="M1964" s="198"/>
      <c r="N1964" s="199"/>
      <c r="O1964" s="199"/>
      <c r="P1964" s="200">
        <f>SUM(P1965:P2045)</f>
        <v>0</v>
      </c>
      <c r="Q1964" s="199"/>
      <c r="R1964" s="200">
        <f>SUM(R1965:R2045)</f>
        <v>0.87612279999999987</v>
      </c>
      <c r="S1964" s="199"/>
      <c r="T1964" s="201">
        <f>SUM(T1965:T2045)</f>
        <v>0.10392037</v>
      </c>
      <c r="U1964" s="12"/>
      <c r="V1964" s="12"/>
      <c r="W1964" s="12"/>
      <c r="X1964" s="12"/>
      <c r="Y1964" s="12"/>
      <c r="Z1964" s="12"/>
      <c r="AA1964" s="12"/>
      <c r="AB1964" s="12"/>
      <c r="AC1964" s="12"/>
      <c r="AD1964" s="12"/>
      <c r="AE1964" s="12"/>
      <c r="AR1964" s="202" t="s">
        <v>85</v>
      </c>
      <c r="AT1964" s="203" t="s">
        <v>74</v>
      </c>
      <c r="AU1964" s="203" t="s">
        <v>83</v>
      </c>
      <c r="AY1964" s="202" t="s">
        <v>146</v>
      </c>
      <c r="BK1964" s="204">
        <f>SUM(BK1965:BK2045)</f>
        <v>0</v>
      </c>
    </row>
    <row r="1965" s="2" customFormat="1" ht="16.5" customHeight="1">
      <c r="A1965" s="41"/>
      <c r="B1965" s="42"/>
      <c r="C1965" s="207" t="s">
        <v>2243</v>
      </c>
      <c r="D1965" s="207" t="s">
        <v>148</v>
      </c>
      <c r="E1965" s="208" t="s">
        <v>2244</v>
      </c>
      <c r="F1965" s="209" t="s">
        <v>2245</v>
      </c>
      <c r="G1965" s="210" t="s">
        <v>232</v>
      </c>
      <c r="H1965" s="211">
        <v>335.22699999999998</v>
      </c>
      <c r="I1965" s="212"/>
      <c r="J1965" s="213">
        <f>ROUND(I1965*H1965,2)</f>
        <v>0</v>
      </c>
      <c r="K1965" s="209" t="s">
        <v>152</v>
      </c>
      <c r="L1965" s="47"/>
      <c r="M1965" s="214" t="s">
        <v>19</v>
      </c>
      <c r="N1965" s="215" t="s">
        <v>46</v>
      </c>
      <c r="O1965" s="87"/>
      <c r="P1965" s="216">
        <f>O1965*H1965</f>
        <v>0</v>
      </c>
      <c r="Q1965" s="216">
        <v>0.001</v>
      </c>
      <c r="R1965" s="216">
        <f>Q1965*H1965</f>
        <v>0.335227</v>
      </c>
      <c r="S1965" s="216">
        <v>0.00031</v>
      </c>
      <c r="T1965" s="217">
        <f>S1965*H1965</f>
        <v>0.10392037</v>
      </c>
      <c r="U1965" s="41"/>
      <c r="V1965" s="41"/>
      <c r="W1965" s="41"/>
      <c r="X1965" s="41"/>
      <c r="Y1965" s="41"/>
      <c r="Z1965" s="41"/>
      <c r="AA1965" s="41"/>
      <c r="AB1965" s="41"/>
      <c r="AC1965" s="41"/>
      <c r="AD1965" s="41"/>
      <c r="AE1965" s="41"/>
      <c r="AR1965" s="218" t="s">
        <v>266</v>
      </c>
      <c r="AT1965" s="218" t="s">
        <v>148</v>
      </c>
      <c r="AU1965" s="218" t="s">
        <v>85</v>
      </c>
      <c r="AY1965" s="20" t="s">
        <v>146</v>
      </c>
      <c r="BE1965" s="219">
        <f>IF(N1965="základní",J1965,0)</f>
        <v>0</v>
      </c>
      <c r="BF1965" s="219">
        <f>IF(N1965="snížená",J1965,0)</f>
        <v>0</v>
      </c>
      <c r="BG1965" s="219">
        <f>IF(N1965="zákl. přenesená",J1965,0)</f>
        <v>0</v>
      </c>
      <c r="BH1965" s="219">
        <f>IF(N1965="sníž. přenesená",J1965,0)</f>
        <v>0</v>
      </c>
      <c r="BI1965" s="219">
        <f>IF(N1965="nulová",J1965,0)</f>
        <v>0</v>
      </c>
      <c r="BJ1965" s="20" t="s">
        <v>83</v>
      </c>
      <c r="BK1965" s="219">
        <f>ROUND(I1965*H1965,2)</f>
        <v>0</v>
      </c>
      <c r="BL1965" s="20" t="s">
        <v>266</v>
      </c>
      <c r="BM1965" s="218" t="s">
        <v>2246</v>
      </c>
    </row>
    <row r="1966" s="2" customFormat="1">
      <c r="A1966" s="41"/>
      <c r="B1966" s="42"/>
      <c r="C1966" s="43"/>
      <c r="D1966" s="220" t="s">
        <v>155</v>
      </c>
      <c r="E1966" s="43"/>
      <c r="F1966" s="221" t="s">
        <v>2247</v>
      </c>
      <c r="G1966" s="43"/>
      <c r="H1966" s="43"/>
      <c r="I1966" s="222"/>
      <c r="J1966" s="43"/>
      <c r="K1966" s="43"/>
      <c r="L1966" s="47"/>
      <c r="M1966" s="223"/>
      <c r="N1966" s="224"/>
      <c r="O1966" s="87"/>
      <c r="P1966" s="87"/>
      <c r="Q1966" s="87"/>
      <c r="R1966" s="87"/>
      <c r="S1966" s="87"/>
      <c r="T1966" s="88"/>
      <c r="U1966" s="41"/>
      <c r="V1966" s="41"/>
      <c r="W1966" s="41"/>
      <c r="X1966" s="41"/>
      <c r="Y1966" s="41"/>
      <c r="Z1966" s="41"/>
      <c r="AA1966" s="41"/>
      <c r="AB1966" s="41"/>
      <c r="AC1966" s="41"/>
      <c r="AD1966" s="41"/>
      <c r="AE1966" s="41"/>
      <c r="AT1966" s="20" t="s">
        <v>155</v>
      </c>
      <c r="AU1966" s="20" t="s">
        <v>85</v>
      </c>
    </row>
    <row r="1967" s="13" customFormat="1">
      <c r="A1967" s="13"/>
      <c r="B1967" s="225"/>
      <c r="C1967" s="226"/>
      <c r="D1967" s="227" t="s">
        <v>157</v>
      </c>
      <c r="E1967" s="228" t="s">
        <v>19</v>
      </c>
      <c r="F1967" s="229" t="s">
        <v>2248</v>
      </c>
      <c r="G1967" s="226"/>
      <c r="H1967" s="228" t="s">
        <v>19</v>
      </c>
      <c r="I1967" s="230"/>
      <c r="J1967" s="226"/>
      <c r="K1967" s="226"/>
      <c r="L1967" s="231"/>
      <c r="M1967" s="232"/>
      <c r="N1967" s="233"/>
      <c r="O1967" s="233"/>
      <c r="P1967" s="233"/>
      <c r="Q1967" s="233"/>
      <c r="R1967" s="233"/>
      <c r="S1967" s="233"/>
      <c r="T1967" s="234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35" t="s">
        <v>157</v>
      </c>
      <c r="AU1967" s="235" t="s">
        <v>85</v>
      </c>
      <c r="AV1967" s="13" t="s">
        <v>83</v>
      </c>
      <c r="AW1967" s="13" t="s">
        <v>37</v>
      </c>
      <c r="AX1967" s="13" t="s">
        <v>75</v>
      </c>
      <c r="AY1967" s="235" t="s">
        <v>146</v>
      </c>
    </row>
    <row r="1968" s="14" customFormat="1">
      <c r="A1968" s="14"/>
      <c r="B1968" s="236"/>
      <c r="C1968" s="237"/>
      <c r="D1968" s="227" t="s">
        <v>157</v>
      </c>
      <c r="E1968" s="238" t="s">
        <v>19</v>
      </c>
      <c r="F1968" s="239" t="s">
        <v>372</v>
      </c>
      <c r="G1968" s="237"/>
      <c r="H1968" s="240">
        <v>96.659999999999997</v>
      </c>
      <c r="I1968" s="241"/>
      <c r="J1968" s="237"/>
      <c r="K1968" s="237"/>
      <c r="L1968" s="242"/>
      <c r="M1968" s="243"/>
      <c r="N1968" s="244"/>
      <c r="O1968" s="244"/>
      <c r="P1968" s="244"/>
      <c r="Q1968" s="244"/>
      <c r="R1968" s="244"/>
      <c r="S1968" s="244"/>
      <c r="T1968" s="245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46" t="s">
        <v>157</v>
      </c>
      <c r="AU1968" s="246" t="s">
        <v>85</v>
      </c>
      <c r="AV1968" s="14" t="s">
        <v>85</v>
      </c>
      <c r="AW1968" s="14" t="s">
        <v>37</v>
      </c>
      <c r="AX1968" s="14" t="s">
        <v>75</v>
      </c>
      <c r="AY1968" s="246" t="s">
        <v>146</v>
      </c>
    </row>
    <row r="1969" s="14" customFormat="1">
      <c r="A1969" s="14"/>
      <c r="B1969" s="236"/>
      <c r="C1969" s="237"/>
      <c r="D1969" s="227" t="s">
        <v>157</v>
      </c>
      <c r="E1969" s="238" t="s">
        <v>19</v>
      </c>
      <c r="F1969" s="239" t="s">
        <v>373</v>
      </c>
      <c r="G1969" s="237"/>
      <c r="H1969" s="240">
        <v>162</v>
      </c>
      <c r="I1969" s="241"/>
      <c r="J1969" s="237"/>
      <c r="K1969" s="237"/>
      <c r="L1969" s="242"/>
      <c r="M1969" s="243"/>
      <c r="N1969" s="244"/>
      <c r="O1969" s="244"/>
      <c r="P1969" s="244"/>
      <c r="Q1969" s="244"/>
      <c r="R1969" s="244"/>
      <c r="S1969" s="244"/>
      <c r="T1969" s="245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46" t="s">
        <v>157</v>
      </c>
      <c r="AU1969" s="246" t="s">
        <v>85</v>
      </c>
      <c r="AV1969" s="14" t="s">
        <v>85</v>
      </c>
      <c r="AW1969" s="14" t="s">
        <v>37</v>
      </c>
      <c r="AX1969" s="14" t="s">
        <v>75</v>
      </c>
      <c r="AY1969" s="246" t="s">
        <v>146</v>
      </c>
    </row>
    <row r="1970" s="14" customFormat="1">
      <c r="A1970" s="14"/>
      <c r="B1970" s="236"/>
      <c r="C1970" s="237"/>
      <c r="D1970" s="227" t="s">
        <v>157</v>
      </c>
      <c r="E1970" s="238" t="s">
        <v>19</v>
      </c>
      <c r="F1970" s="239" t="s">
        <v>374</v>
      </c>
      <c r="G1970" s="237"/>
      <c r="H1970" s="240">
        <v>97.739999999999995</v>
      </c>
      <c r="I1970" s="241"/>
      <c r="J1970" s="237"/>
      <c r="K1970" s="237"/>
      <c r="L1970" s="242"/>
      <c r="M1970" s="243"/>
      <c r="N1970" s="244"/>
      <c r="O1970" s="244"/>
      <c r="P1970" s="244"/>
      <c r="Q1970" s="244"/>
      <c r="R1970" s="244"/>
      <c r="S1970" s="244"/>
      <c r="T1970" s="245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46" t="s">
        <v>157</v>
      </c>
      <c r="AU1970" s="246" t="s">
        <v>85</v>
      </c>
      <c r="AV1970" s="14" t="s">
        <v>85</v>
      </c>
      <c r="AW1970" s="14" t="s">
        <v>37</v>
      </c>
      <c r="AX1970" s="14" t="s">
        <v>75</v>
      </c>
      <c r="AY1970" s="246" t="s">
        <v>146</v>
      </c>
    </row>
    <row r="1971" s="15" customFormat="1">
      <c r="A1971" s="15"/>
      <c r="B1971" s="247"/>
      <c r="C1971" s="248"/>
      <c r="D1971" s="227" t="s">
        <v>157</v>
      </c>
      <c r="E1971" s="249" t="s">
        <v>19</v>
      </c>
      <c r="F1971" s="250" t="s">
        <v>162</v>
      </c>
      <c r="G1971" s="248"/>
      <c r="H1971" s="251">
        <v>356.39999999999998</v>
      </c>
      <c r="I1971" s="252"/>
      <c r="J1971" s="248"/>
      <c r="K1971" s="248"/>
      <c r="L1971" s="253"/>
      <c r="M1971" s="254"/>
      <c r="N1971" s="255"/>
      <c r="O1971" s="255"/>
      <c r="P1971" s="255"/>
      <c r="Q1971" s="255"/>
      <c r="R1971" s="255"/>
      <c r="S1971" s="255"/>
      <c r="T1971" s="256"/>
      <c r="U1971" s="15"/>
      <c r="V1971" s="15"/>
      <c r="W1971" s="15"/>
      <c r="X1971" s="15"/>
      <c r="Y1971" s="15"/>
      <c r="Z1971" s="15"/>
      <c r="AA1971" s="15"/>
      <c r="AB1971" s="15"/>
      <c r="AC1971" s="15"/>
      <c r="AD1971" s="15"/>
      <c r="AE1971" s="15"/>
      <c r="AT1971" s="257" t="s">
        <v>157</v>
      </c>
      <c r="AU1971" s="257" t="s">
        <v>85</v>
      </c>
      <c r="AV1971" s="15" t="s">
        <v>163</v>
      </c>
      <c r="AW1971" s="15" t="s">
        <v>37</v>
      </c>
      <c r="AX1971" s="15" t="s">
        <v>75</v>
      </c>
      <c r="AY1971" s="257" t="s">
        <v>146</v>
      </c>
    </row>
    <row r="1972" s="13" customFormat="1">
      <c r="A1972" s="13"/>
      <c r="B1972" s="225"/>
      <c r="C1972" s="226"/>
      <c r="D1972" s="227" t="s">
        <v>157</v>
      </c>
      <c r="E1972" s="228" t="s">
        <v>19</v>
      </c>
      <c r="F1972" s="229" t="s">
        <v>2249</v>
      </c>
      <c r="G1972" s="226"/>
      <c r="H1972" s="228" t="s">
        <v>19</v>
      </c>
      <c r="I1972" s="230"/>
      <c r="J1972" s="226"/>
      <c r="K1972" s="226"/>
      <c r="L1972" s="231"/>
      <c r="M1972" s="232"/>
      <c r="N1972" s="233"/>
      <c r="O1972" s="233"/>
      <c r="P1972" s="233"/>
      <c r="Q1972" s="233"/>
      <c r="R1972" s="233"/>
      <c r="S1972" s="233"/>
      <c r="T1972" s="234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5" t="s">
        <v>157</v>
      </c>
      <c r="AU1972" s="235" t="s">
        <v>85</v>
      </c>
      <c r="AV1972" s="13" t="s">
        <v>83</v>
      </c>
      <c r="AW1972" s="13" t="s">
        <v>37</v>
      </c>
      <c r="AX1972" s="13" t="s">
        <v>75</v>
      </c>
      <c r="AY1972" s="235" t="s">
        <v>146</v>
      </c>
    </row>
    <row r="1973" s="13" customFormat="1">
      <c r="A1973" s="13"/>
      <c r="B1973" s="225"/>
      <c r="C1973" s="226"/>
      <c r="D1973" s="227" t="s">
        <v>157</v>
      </c>
      <c r="E1973" s="228" t="s">
        <v>19</v>
      </c>
      <c r="F1973" s="229" t="s">
        <v>2250</v>
      </c>
      <c r="G1973" s="226"/>
      <c r="H1973" s="228" t="s">
        <v>19</v>
      </c>
      <c r="I1973" s="230"/>
      <c r="J1973" s="226"/>
      <c r="K1973" s="226"/>
      <c r="L1973" s="231"/>
      <c r="M1973" s="232"/>
      <c r="N1973" s="233"/>
      <c r="O1973" s="233"/>
      <c r="P1973" s="233"/>
      <c r="Q1973" s="233"/>
      <c r="R1973" s="233"/>
      <c r="S1973" s="233"/>
      <c r="T1973" s="234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5" t="s">
        <v>157</v>
      </c>
      <c r="AU1973" s="235" t="s">
        <v>85</v>
      </c>
      <c r="AV1973" s="13" t="s">
        <v>83</v>
      </c>
      <c r="AW1973" s="13" t="s">
        <v>37</v>
      </c>
      <c r="AX1973" s="13" t="s">
        <v>75</v>
      </c>
      <c r="AY1973" s="235" t="s">
        <v>146</v>
      </c>
    </row>
    <row r="1974" s="14" customFormat="1">
      <c r="A1974" s="14"/>
      <c r="B1974" s="236"/>
      <c r="C1974" s="237"/>
      <c r="D1974" s="227" t="s">
        <v>157</v>
      </c>
      <c r="E1974" s="238" t="s">
        <v>19</v>
      </c>
      <c r="F1974" s="239" t="s">
        <v>2251</v>
      </c>
      <c r="G1974" s="237"/>
      <c r="H1974" s="240">
        <v>249.47999999999999</v>
      </c>
      <c r="I1974" s="241"/>
      <c r="J1974" s="237"/>
      <c r="K1974" s="237"/>
      <c r="L1974" s="242"/>
      <c r="M1974" s="243"/>
      <c r="N1974" s="244"/>
      <c r="O1974" s="244"/>
      <c r="P1974" s="244"/>
      <c r="Q1974" s="244"/>
      <c r="R1974" s="244"/>
      <c r="S1974" s="244"/>
      <c r="T1974" s="245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46" t="s">
        <v>157</v>
      </c>
      <c r="AU1974" s="246" t="s">
        <v>85</v>
      </c>
      <c r="AV1974" s="14" t="s">
        <v>85</v>
      </c>
      <c r="AW1974" s="14" t="s">
        <v>37</v>
      </c>
      <c r="AX1974" s="14" t="s">
        <v>75</v>
      </c>
      <c r="AY1974" s="246" t="s">
        <v>146</v>
      </c>
    </row>
    <row r="1975" s="15" customFormat="1">
      <c r="A1975" s="15"/>
      <c r="B1975" s="247"/>
      <c r="C1975" s="248"/>
      <c r="D1975" s="227" t="s">
        <v>157</v>
      </c>
      <c r="E1975" s="249" t="s">
        <v>19</v>
      </c>
      <c r="F1975" s="250" t="s">
        <v>162</v>
      </c>
      <c r="G1975" s="248"/>
      <c r="H1975" s="251">
        <v>249.47999999999999</v>
      </c>
      <c r="I1975" s="252"/>
      <c r="J1975" s="248"/>
      <c r="K1975" s="248"/>
      <c r="L1975" s="253"/>
      <c r="M1975" s="254"/>
      <c r="N1975" s="255"/>
      <c r="O1975" s="255"/>
      <c r="P1975" s="255"/>
      <c r="Q1975" s="255"/>
      <c r="R1975" s="255"/>
      <c r="S1975" s="255"/>
      <c r="T1975" s="256"/>
      <c r="U1975" s="15"/>
      <c r="V1975" s="15"/>
      <c r="W1975" s="15"/>
      <c r="X1975" s="15"/>
      <c r="Y1975" s="15"/>
      <c r="Z1975" s="15"/>
      <c r="AA1975" s="15"/>
      <c r="AB1975" s="15"/>
      <c r="AC1975" s="15"/>
      <c r="AD1975" s="15"/>
      <c r="AE1975" s="15"/>
      <c r="AT1975" s="257" t="s">
        <v>157</v>
      </c>
      <c r="AU1975" s="257" t="s">
        <v>85</v>
      </c>
      <c r="AV1975" s="15" t="s">
        <v>163</v>
      </c>
      <c r="AW1975" s="15" t="s">
        <v>37</v>
      </c>
      <c r="AX1975" s="15" t="s">
        <v>75</v>
      </c>
      <c r="AY1975" s="257" t="s">
        <v>146</v>
      </c>
    </row>
    <row r="1976" s="13" customFormat="1">
      <c r="A1976" s="13"/>
      <c r="B1976" s="225"/>
      <c r="C1976" s="226"/>
      <c r="D1976" s="227" t="s">
        <v>157</v>
      </c>
      <c r="E1976" s="228" t="s">
        <v>19</v>
      </c>
      <c r="F1976" s="229" t="s">
        <v>339</v>
      </c>
      <c r="G1976" s="226"/>
      <c r="H1976" s="228" t="s">
        <v>19</v>
      </c>
      <c r="I1976" s="230"/>
      <c r="J1976" s="226"/>
      <c r="K1976" s="226"/>
      <c r="L1976" s="231"/>
      <c r="M1976" s="232"/>
      <c r="N1976" s="233"/>
      <c r="O1976" s="233"/>
      <c r="P1976" s="233"/>
      <c r="Q1976" s="233"/>
      <c r="R1976" s="233"/>
      <c r="S1976" s="233"/>
      <c r="T1976" s="234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35" t="s">
        <v>157</v>
      </c>
      <c r="AU1976" s="235" t="s">
        <v>85</v>
      </c>
      <c r="AV1976" s="13" t="s">
        <v>83</v>
      </c>
      <c r="AW1976" s="13" t="s">
        <v>37</v>
      </c>
      <c r="AX1976" s="13" t="s">
        <v>75</v>
      </c>
      <c r="AY1976" s="235" t="s">
        <v>146</v>
      </c>
    </row>
    <row r="1977" s="13" customFormat="1">
      <c r="A1977" s="13"/>
      <c r="B1977" s="225"/>
      <c r="C1977" s="226"/>
      <c r="D1977" s="227" t="s">
        <v>157</v>
      </c>
      <c r="E1977" s="228" t="s">
        <v>19</v>
      </c>
      <c r="F1977" s="229" t="s">
        <v>158</v>
      </c>
      <c r="G1977" s="226"/>
      <c r="H1977" s="228" t="s">
        <v>19</v>
      </c>
      <c r="I1977" s="230"/>
      <c r="J1977" s="226"/>
      <c r="K1977" s="226"/>
      <c r="L1977" s="231"/>
      <c r="M1977" s="232"/>
      <c r="N1977" s="233"/>
      <c r="O1977" s="233"/>
      <c r="P1977" s="233"/>
      <c r="Q1977" s="233"/>
      <c r="R1977" s="233"/>
      <c r="S1977" s="233"/>
      <c r="T1977" s="234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35" t="s">
        <v>157</v>
      </c>
      <c r="AU1977" s="235" t="s">
        <v>85</v>
      </c>
      <c r="AV1977" s="13" t="s">
        <v>83</v>
      </c>
      <c r="AW1977" s="13" t="s">
        <v>37</v>
      </c>
      <c r="AX1977" s="13" t="s">
        <v>75</v>
      </c>
      <c r="AY1977" s="235" t="s">
        <v>146</v>
      </c>
    </row>
    <row r="1978" s="14" customFormat="1">
      <c r="A1978" s="14"/>
      <c r="B1978" s="236"/>
      <c r="C1978" s="237"/>
      <c r="D1978" s="227" t="s">
        <v>157</v>
      </c>
      <c r="E1978" s="238" t="s">
        <v>19</v>
      </c>
      <c r="F1978" s="239" t="s">
        <v>340</v>
      </c>
      <c r="G1978" s="237"/>
      <c r="H1978" s="240">
        <v>41.700000000000003</v>
      </c>
      <c r="I1978" s="241"/>
      <c r="J1978" s="237"/>
      <c r="K1978" s="237"/>
      <c r="L1978" s="242"/>
      <c r="M1978" s="243"/>
      <c r="N1978" s="244"/>
      <c r="O1978" s="244"/>
      <c r="P1978" s="244"/>
      <c r="Q1978" s="244"/>
      <c r="R1978" s="244"/>
      <c r="S1978" s="244"/>
      <c r="T1978" s="245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46" t="s">
        <v>157</v>
      </c>
      <c r="AU1978" s="246" t="s">
        <v>85</v>
      </c>
      <c r="AV1978" s="14" t="s">
        <v>85</v>
      </c>
      <c r="AW1978" s="14" t="s">
        <v>37</v>
      </c>
      <c r="AX1978" s="14" t="s">
        <v>75</v>
      </c>
      <c r="AY1978" s="246" t="s">
        <v>146</v>
      </c>
    </row>
    <row r="1979" s="14" customFormat="1">
      <c r="A1979" s="14"/>
      <c r="B1979" s="236"/>
      <c r="C1979" s="237"/>
      <c r="D1979" s="227" t="s">
        <v>157</v>
      </c>
      <c r="E1979" s="238" t="s">
        <v>19</v>
      </c>
      <c r="F1979" s="239" t="s">
        <v>540</v>
      </c>
      <c r="G1979" s="237"/>
      <c r="H1979" s="240">
        <v>71.495000000000005</v>
      </c>
      <c r="I1979" s="241"/>
      <c r="J1979" s="237"/>
      <c r="K1979" s="237"/>
      <c r="L1979" s="242"/>
      <c r="M1979" s="243"/>
      <c r="N1979" s="244"/>
      <c r="O1979" s="244"/>
      <c r="P1979" s="244"/>
      <c r="Q1979" s="244"/>
      <c r="R1979" s="244"/>
      <c r="S1979" s="244"/>
      <c r="T1979" s="245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46" t="s">
        <v>157</v>
      </c>
      <c r="AU1979" s="246" t="s">
        <v>85</v>
      </c>
      <c r="AV1979" s="14" t="s">
        <v>85</v>
      </c>
      <c r="AW1979" s="14" t="s">
        <v>37</v>
      </c>
      <c r="AX1979" s="14" t="s">
        <v>75</v>
      </c>
      <c r="AY1979" s="246" t="s">
        <v>146</v>
      </c>
    </row>
    <row r="1980" s="13" customFormat="1">
      <c r="A1980" s="13"/>
      <c r="B1980" s="225"/>
      <c r="C1980" s="226"/>
      <c r="D1980" s="227" t="s">
        <v>157</v>
      </c>
      <c r="E1980" s="228" t="s">
        <v>19</v>
      </c>
      <c r="F1980" s="229" t="s">
        <v>164</v>
      </c>
      <c r="G1980" s="226"/>
      <c r="H1980" s="228" t="s">
        <v>19</v>
      </c>
      <c r="I1980" s="230"/>
      <c r="J1980" s="226"/>
      <c r="K1980" s="226"/>
      <c r="L1980" s="231"/>
      <c r="M1980" s="232"/>
      <c r="N1980" s="233"/>
      <c r="O1980" s="233"/>
      <c r="P1980" s="233"/>
      <c r="Q1980" s="233"/>
      <c r="R1980" s="233"/>
      <c r="S1980" s="233"/>
      <c r="T1980" s="234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5" t="s">
        <v>157</v>
      </c>
      <c r="AU1980" s="235" t="s">
        <v>85</v>
      </c>
      <c r="AV1980" s="13" t="s">
        <v>83</v>
      </c>
      <c r="AW1980" s="13" t="s">
        <v>37</v>
      </c>
      <c r="AX1980" s="13" t="s">
        <v>75</v>
      </c>
      <c r="AY1980" s="235" t="s">
        <v>146</v>
      </c>
    </row>
    <row r="1981" s="14" customFormat="1">
      <c r="A1981" s="14"/>
      <c r="B1981" s="236"/>
      <c r="C1981" s="237"/>
      <c r="D1981" s="227" t="s">
        <v>157</v>
      </c>
      <c r="E1981" s="238" t="s">
        <v>19</v>
      </c>
      <c r="F1981" s="239" t="s">
        <v>237</v>
      </c>
      <c r="G1981" s="237"/>
      <c r="H1981" s="240">
        <v>9.3000000000000007</v>
      </c>
      <c r="I1981" s="241"/>
      <c r="J1981" s="237"/>
      <c r="K1981" s="237"/>
      <c r="L1981" s="242"/>
      <c r="M1981" s="243"/>
      <c r="N1981" s="244"/>
      <c r="O1981" s="244"/>
      <c r="P1981" s="244"/>
      <c r="Q1981" s="244"/>
      <c r="R1981" s="244"/>
      <c r="S1981" s="244"/>
      <c r="T1981" s="245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46" t="s">
        <v>157</v>
      </c>
      <c r="AU1981" s="246" t="s">
        <v>85</v>
      </c>
      <c r="AV1981" s="14" t="s">
        <v>85</v>
      </c>
      <c r="AW1981" s="14" t="s">
        <v>37</v>
      </c>
      <c r="AX1981" s="14" t="s">
        <v>75</v>
      </c>
      <c r="AY1981" s="246" t="s">
        <v>146</v>
      </c>
    </row>
    <row r="1982" s="15" customFormat="1">
      <c r="A1982" s="15"/>
      <c r="B1982" s="247"/>
      <c r="C1982" s="248"/>
      <c r="D1982" s="227" t="s">
        <v>157</v>
      </c>
      <c r="E1982" s="249" t="s">
        <v>19</v>
      </c>
      <c r="F1982" s="250" t="s">
        <v>162</v>
      </c>
      <c r="G1982" s="248"/>
      <c r="H1982" s="251">
        <v>122.49500000000001</v>
      </c>
      <c r="I1982" s="252"/>
      <c r="J1982" s="248"/>
      <c r="K1982" s="248"/>
      <c r="L1982" s="253"/>
      <c r="M1982" s="254"/>
      <c r="N1982" s="255"/>
      <c r="O1982" s="255"/>
      <c r="P1982" s="255"/>
      <c r="Q1982" s="255"/>
      <c r="R1982" s="255"/>
      <c r="S1982" s="255"/>
      <c r="T1982" s="256"/>
      <c r="U1982" s="15"/>
      <c r="V1982" s="15"/>
      <c r="W1982" s="15"/>
      <c r="X1982" s="15"/>
      <c r="Y1982" s="15"/>
      <c r="Z1982" s="15"/>
      <c r="AA1982" s="15"/>
      <c r="AB1982" s="15"/>
      <c r="AC1982" s="15"/>
      <c r="AD1982" s="15"/>
      <c r="AE1982" s="15"/>
      <c r="AT1982" s="257" t="s">
        <v>157</v>
      </c>
      <c r="AU1982" s="257" t="s">
        <v>85</v>
      </c>
      <c r="AV1982" s="15" t="s">
        <v>163</v>
      </c>
      <c r="AW1982" s="15" t="s">
        <v>37</v>
      </c>
      <c r="AX1982" s="15" t="s">
        <v>75</v>
      </c>
      <c r="AY1982" s="257" t="s">
        <v>146</v>
      </c>
    </row>
    <row r="1983" s="13" customFormat="1">
      <c r="A1983" s="13"/>
      <c r="B1983" s="225"/>
      <c r="C1983" s="226"/>
      <c r="D1983" s="227" t="s">
        <v>157</v>
      </c>
      <c r="E1983" s="228" t="s">
        <v>19</v>
      </c>
      <c r="F1983" s="229" t="s">
        <v>2249</v>
      </c>
      <c r="G1983" s="226"/>
      <c r="H1983" s="228" t="s">
        <v>19</v>
      </c>
      <c r="I1983" s="230"/>
      <c r="J1983" s="226"/>
      <c r="K1983" s="226"/>
      <c r="L1983" s="231"/>
      <c r="M1983" s="232"/>
      <c r="N1983" s="233"/>
      <c r="O1983" s="233"/>
      <c r="P1983" s="233"/>
      <c r="Q1983" s="233"/>
      <c r="R1983" s="233"/>
      <c r="S1983" s="233"/>
      <c r="T1983" s="234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35" t="s">
        <v>157</v>
      </c>
      <c r="AU1983" s="235" t="s">
        <v>85</v>
      </c>
      <c r="AV1983" s="13" t="s">
        <v>83</v>
      </c>
      <c r="AW1983" s="13" t="s">
        <v>37</v>
      </c>
      <c r="AX1983" s="13" t="s">
        <v>75</v>
      </c>
      <c r="AY1983" s="235" t="s">
        <v>146</v>
      </c>
    </row>
    <row r="1984" s="13" customFormat="1">
      <c r="A1984" s="13"/>
      <c r="B1984" s="225"/>
      <c r="C1984" s="226"/>
      <c r="D1984" s="227" t="s">
        <v>157</v>
      </c>
      <c r="E1984" s="228" t="s">
        <v>19</v>
      </c>
      <c r="F1984" s="229" t="s">
        <v>2250</v>
      </c>
      <c r="G1984" s="226"/>
      <c r="H1984" s="228" t="s">
        <v>19</v>
      </c>
      <c r="I1984" s="230"/>
      <c r="J1984" s="226"/>
      <c r="K1984" s="226"/>
      <c r="L1984" s="231"/>
      <c r="M1984" s="232"/>
      <c r="N1984" s="233"/>
      <c r="O1984" s="233"/>
      <c r="P1984" s="233"/>
      <c r="Q1984" s="233"/>
      <c r="R1984" s="233"/>
      <c r="S1984" s="233"/>
      <c r="T1984" s="234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5" t="s">
        <v>157</v>
      </c>
      <c r="AU1984" s="235" t="s">
        <v>85</v>
      </c>
      <c r="AV1984" s="13" t="s">
        <v>83</v>
      </c>
      <c r="AW1984" s="13" t="s">
        <v>37</v>
      </c>
      <c r="AX1984" s="13" t="s">
        <v>75</v>
      </c>
      <c r="AY1984" s="235" t="s">
        <v>146</v>
      </c>
    </row>
    <row r="1985" s="14" customFormat="1">
      <c r="A1985" s="14"/>
      <c r="B1985" s="236"/>
      <c r="C1985" s="237"/>
      <c r="D1985" s="227" t="s">
        <v>157</v>
      </c>
      <c r="E1985" s="238" t="s">
        <v>19</v>
      </c>
      <c r="F1985" s="239" t="s">
        <v>2252</v>
      </c>
      <c r="G1985" s="237"/>
      <c r="H1985" s="240">
        <v>85.747</v>
      </c>
      <c r="I1985" s="241"/>
      <c r="J1985" s="237"/>
      <c r="K1985" s="237"/>
      <c r="L1985" s="242"/>
      <c r="M1985" s="243"/>
      <c r="N1985" s="244"/>
      <c r="O1985" s="244"/>
      <c r="P1985" s="244"/>
      <c r="Q1985" s="244"/>
      <c r="R1985" s="244"/>
      <c r="S1985" s="244"/>
      <c r="T1985" s="245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46" t="s">
        <v>157</v>
      </c>
      <c r="AU1985" s="246" t="s">
        <v>85</v>
      </c>
      <c r="AV1985" s="14" t="s">
        <v>85</v>
      </c>
      <c r="AW1985" s="14" t="s">
        <v>37</v>
      </c>
      <c r="AX1985" s="14" t="s">
        <v>75</v>
      </c>
      <c r="AY1985" s="246" t="s">
        <v>146</v>
      </c>
    </row>
    <row r="1986" s="15" customFormat="1">
      <c r="A1986" s="15"/>
      <c r="B1986" s="247"/>
      <c r="C1986" s="248"/>
      <c r="D1986" s="227" t="s">
        <v>157</v>
      </c>
      <c r="E1986" s="249" t="s">
        <v>19</v>
      </c>
      <c r="F1986" s="250" t="s">
        <v>162</v>
      </c>
      <c r="G1986" s="248"/>
      <c r="H1986" s="251">
        <v>85.747</v>
      </c>
      <c r="I1986" s="252"/>
      <c r="J1986" s="248"/>
      <c r="K1986" s="248"/>
      <c r="L1986" s="253"/>
      <c r="M1986" s="254"/>
      <c r="N1986" s="255"/>
      <c r="O1986" s="255"/>
      <c r="P1986" s="255"/>
      <c r="Q1986" s="255"/>
      <c r="R1986" s="255"/>
      <c r="S1986" s="255"/>
      <c r="T1986" s="256"/>
      <c r="U1986" s="15"/>
      <c r="V1986" s="15"/>
      <c r="W1986" s="15"/>
      <c r="X1986" s="15"/>
      <c r="Y1986" s="15"/>
      <c r="Z1986" s="15"/>
      <c r="AA1986" s="15"/>
      <c r="AB1986" s="15"/>
      <c r="AC1986" s="15"/>
      <c r="AD1986" s="15"/>
      <c r="AE1986" s="15"/>
      <c r="AT1986" s="257" t="s">
        <v>157</v>
      </c>
      <c r="AU1986" s="257" t="s">
        <v>85</v>
      </c>
      <c r="AV1986" s="15" t="s">
        <v>163</v>
      </c>
      <c r="AW1986" s="15" t="s">
        <v>37</v>
      </c>
      <c r="AX1986" s="15" t="s">
        <v>75</v>
      </c>
      <c r="AY1986" s="257" t="s">
        <v>146</v>
      </c>
    </row>
    <row r="1987" s="14" customFormat="1">
      <c r="A1987" s="14"/>
      <c r="B1987" s="236"/>
      <c r="C1987" s="237"/>
      <c r="D1987" s="227" t="s">
        <v>157</v>
      </c>
      <c r="E1987" s="238" t="s">
        <v>19</v>
      </c>
      <c r="F1987" s="239" t="s">
        <v>2253</v>
      </c>
      <c r="G1987" s="237"/>
      <c r="H1987" s="240">
        <v>335.22699999999998</v>
      </c>
      <c r="I1987" s="241"/>
      <c r="J1987" s="237"/>
      <c r="K1987" s="237"/>
      <c r="L1987" s="242"/>
      <c r="M1987" s="243"/>
      <c r="N1987" s="244"/>
      <c r="O1987" s="244"/>
      <c r="P1987" s="244"/>
      <c r="Q1987" s="244"/>
      <c r="R1987" s="244"/>
      <c r="S1987" s="244"/>
      <c r="T1987" s="245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46" t="s">
        <v>157</v>
      </c>
      <c r="AU1987" s="246" t="s">
        <v>85</v>
      </c>
      <c r="AV1987" s="14" t="s">
        <v>85</v>
      </c>
      <c r="AW1987" s="14" t="s">
        <v>37</v>
      </c>
      <c r="AX1987" s="14" t="s">
        <v>83</v>
      </c>
      <c r="AY1987" s="246" t="s">
        <v>146</v>
      </c>
    </row>
    <row r="1988" s="2" customFormat="1" ht="16.5" customHeight="1">
      <c r="A1988" s="41"/>
      <c r="B1988" s="42"/>
      <c r="C1988" s="207" t="s">
        <v>2254</v>
      </c>
      <c r="D1988" s="207" t="s">
        <v>148</v>
      </c>
      <c r="E1988" s="208" t="s">
        <v>2255</v>
      </c>
      <c r="F1988" s="209" t="s">
        <v>2256</v>
      </c>
      <c r="G1988" s="210" t="s">
        <v>232</v>
      </c>
      <c r="H1988" s="211">
        <v>530.28999999999996</v>
      </c>
      <c r="I1988" s="212"/>
      <c r="J1988" s="213">
        <f>ROUND(I1988*H1988,2)</f>
        <v>0</v>
      </c>
      <c r="K1988" s="209" t="s">
        <v>152</v>
      </c>
      <c r="L1988" s="47"/>
      <c r="M1988" s="214" t="s">
        <v>19</v>
      </c>
      <c r="N1988" s="215" t="s">
        <v>46</v>
      </c>
      <c r="O1988" s="87"/>
      <c r="P1988" s="216">
        <f>O1988*H1988</f>
        <v>0</v>
      </c>
      <c r="Q1988" s="216">
        <v>0.00073999999999999999</v>
      </c>
      <c r="R1988" s="216">
        <f>Q1988*H1988</f>
        <v>0.39241459999999995</v>
      </c>
      <c r="S1988" s="216">
        <v>0</v>
      </c>
      <c r="T1988" s="217">
        <f>S1988*H1988</f>
        <v>0</v>
      </c>
      <c r="U1988" s="41"/>
      <c r="V1988" s="41"/>
      <c r="W1988" s="41"/>
      <c r="X1988" s="41"/>
      <c r="Y1988" s="41"/>
      <c r="Z1988" s="41"/>
      <c r="AA1988" s="41"/>
      <c r="AB1988" s="41"/>
      <c r="AC1988" s="41"/>
      <c r="AD1988" s="41"/>
      <c r="AE1988" s="41"/>
      <c r="AR1988" s="218" t="s">
        <v>266</v>
      </c>
      <c r="AT1988" s="218" t="s">
        <v>148</v>
      </c>
      <c r="AU1988" s="218" t="s">
        <v>85</v>
      </c>
      <c r="AY1988" s="20" t="s">
        <v>146</v>
      </c>
      <c r="BE1988" s="219">
        <f>IF(N1988="základní",J1988,0)</f>
        <v>0</v>
      </c>
      <c r="BF1988" s="219">
        <f>IF(N1988="snížená",J1988,0)</f>
        <v>0</v>
      </c>
      <c r="BG1988" s="219">
        <f>IF(N1988="zákl. přenesená",J1988,0)</f>
        <v>0</v>
      </c>
      <c r="BH1988" s="219">
        <f>IF(N1988="sníž. přenesená",J1988,0)</f>
        <v>0</v>
      </c>
      <c r="BI1988" s="219">
        <f>IF(N1988="nulová",J1988,0)</f>
        <v>0</v>
      </c>
      <c r="BJ1988" s="20" t="s">
        <v>83</v>
      </c>
      <c r="BK1988" s="219">
        <f>ROUND(I1988*H1988,2)</f>
        <v>0</v>
      </c>
      <c r="BL1988" s="20" t="s">
        <v>266</v>
      </c>
      <c r="BM1988" s="218" t="s">
        <v>2257</v>
      </c>
    </row>
    <row r="1989" s="2" customFormat="1">
      <c r="A1989" s="41"/>
      <c r="B1989" s="42"/>
      <c r="C1989" s="43"/>
      <c r="D1989" s="220" t="s">
        <v>155</v>
      </c>
      <c r="E1989" s="43"/>
      <c r="F1989" s="221" t="s">
        <v>2258</v>
      </c>
      <c r="G1989" s="43"/>
      <c r="H1989" s="43"/>
      <c r="I1989" s="222"/>
      <c r="J1989" s="43"/>
      <c r="K1989" s="43"/>
      <c r="L1989" s="47"/>
      <c r="M1989" s="223"/>
      <c r="N1989" s="224"/>
      <c r="O1989" s="87"/>
      <c r="P1989" s="87"/>
      <c r="Q1989" s="87"/>
      <c r="R1989" s="87"/>
      <c r="S1989" s="87"/>
      <c r="T1989" s="88"/>
      <c r="U1989" s="41"/>
      <c r="V1989" s="41"/>
      <c r="W1989" s="41"/>
      <c r="X1989" s="41"/>
      <c r="Y1989" s="41"/>
      <c r="Z1989" s="41"/>
      <c r="AA1989" s="41"/>
      <c r="AB1989" s="41"/>
      <c r="AC1989" s="41"/>
      <c r="AD1989" s="41"/>
      <c r="AE1989" s="41"/>
      <c r="AT1989" s="20" t="s">
        <v>155</v>
      </c>
      <c r="AU1989" s="20" t="s">
        <v>85</v>
      </c>
    </row>
    <row r="1990" s="13" customFormat="1">
      <c r="A1990" s="13"/>
      <c r="B1990" s="225"/>
      <c r="C1990" s="226"/>
      <c r="D1990" s="227" t="s">
        <v>157</v>
      </c>
      <c r="E1990" s="228" t="s">
        <v>19</v>
      </c>
      <c r="F1990" s="229" t="s">
        <v>2259</v>
      </c>
      <c r="G1990" s="226"/>
      <c r="H1990" s="228" t="s">
        <v>19</v>
      </c>
      <c r="I1990" s="230"/>
      <c r="J1990" s="226"/>
      <c r="K1990" s="226"/>
      <c r="L1990" s="231"/>
      <c r="M1990" s="232"/>
      <c r="N1990" s="233"/>
      <c r="O1990" s="233"/>
      <c r="P1990" s="233"/>
      <c r="Q1990" s="233"/>
      <c r="R1990" s="233"/>
      <c r="S1990" s="233"/>
      <c r="T1990" s="234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5" t="s">
        <v>157</v>
      </c>
      <c r="AU1990" s="235" t="s">
        <v>85</v>
      </c>
      <c r="AV1990" s="13" t="s">
        <v>83</v>
      </c>
      <c r="AW1990" s="13" t="s">
        <v>37</v>
      </c>
      <c r="AX1990" s="13" t="s">
        <v>75</v>
      </c>
      <c r="AY1990" s="235" t="s">
        <v>146</v>
      </c>
    </row>
    <row r="1991" s="13" customFormat="1">
      <c r="A1991" s="13"/>
      <c r="B1991" s="225"/>
      <c r="C1991" s="226"/>
      <c r="D1991" s="227" t="s">
        <v>157</v>
      </c>
      <c r="E1991" s="228" t="s">
        <v>19</v>
      </c>
      <c r="F1991" s="229" t="s">
        <v>1788</v>
      </c>
      <c r="G1991" s="226"/>
      <c r="H1991" s="228" t="s">
        <v>19</v>
      </c>
      <c r="I1991" s="230"/>
      <c r="J1991" s="226"/>
      <c r="K1991" s="226"/>
      <c r="L1991" s="231"/>
      <c r="M1991" s="232"/>
      <c r="N1991" s="233"/>
      <c r="O1991" s="233"/>
      <c r="P1991" s="233"/>
      <c r="Q1991" s="233"/>
      <c r="R1991" s="233"/>
      <c r="S1991" s="233"/>
      <c r="T1991" s="234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35" t="s">
        <v>157</v>
      </c>
      <c r="AU1991" s="235" t="s">
        <v>85</v>
      </c>
      <c r="AV1991" s="13" t="s">
        <v>83</v>
      </c>
      <c r="AW1991" s="13" t="s">
        <v>37</v>
      </c>
      <c r="AX1991" s="13" t="s">
        <v>75</v>
      </c>
      <c r="AY1991" s="235" t="s">
        <v>146</v>
      </c>
    </row>
    <row r="1992" s="14" customFormat="1">
      <c r="A1992" s="14"/>
      <c r="B1992" s="236"/>
      <c r="C1992" s="237"/>
      <c r="D1992" s="227" t="s">
        <v>157</v>
      </c>
      <c r="E1992" s="238" t="s">
        <v>19</v>
      </c>
      <c r="F1992" s="239" t="s">
        <v>1789</v>
      </c>
      <c r="G1992" s="237"/>
      <c r="H1992" s="240">
        <v>14.800000000000001</v>
      </c>
      <c r="I1992" s="241"/>
      <c r="J1992" s="237"/>
      <c r="K1992" s="237"/>
      <c r="L1992" s="242"/>
      <c r="M1992" s="243"/>
      <c r="N1992" s="244"/>
      <c r="O1992" s="244"/>
      <c r="P1992" s="244"/>
      <c r="Q1992" s="244"/>
      <c r="R1992" s="244"/>
      <c r="S1992" s="244"/>
      <c r="T1992" s="245"/>
      <c r="U1992" s="14"/>
      <c r="V1992" s="14"/>
      <c r="W1992" s="14"/>
      <c r="X1992" s="14"/>
      <c r="Y1992" s="14"/>
      <c r="Z1992" s="14"/>
      <c r="AA1992" s="14"/>
      <c r="AB1992" s="14"/>
      <c r="AC1992" s="14"/>
      <c r="AD1992" s="14"/>
      <c r="AE1992" s="14"/>
      <c r="AT1992" s="246" t="s">
        <v>157</v>
      </c>
      <c r="AU1992" s="246" t="s">
        <v>85</v>
      </c>
      <c r="AV1992" s="14" t="s">
        <v>85</v>
      </c>
      <c r="AW1992" s="14" t="s">
        <v>37</v>
      </c>
      <c r="AX1992" s="14" t="s">
        <v>75</v>
      </c>
      <c r="AY1992" s="246" t="s">
        <v>146</v>
      </c>
    </row>
    <row r="1993" s="13" customFormat="1">
      <c r="A1993" s="13"/>
      <c r="B1993" s="225"/>
      <c r="C1993" s="226"/>
      <c r="D1993" s="227" t="s">
        <v>157</v>
      </c>
      <c r="E1993" s="228" t="s">
        <v>19</v>
      </c>
      <c r="F1993" s="229" t="s">
        <v>2260</v>
      </c>
      <c r="G1993" s="226"/>
      <c r="H1993" s="228" t="s">
        <v>19</v>
      </c>
      <c r="I1993" s="230"/>
      <c r="J1993" s="226"/>
      <c r="K1993" s="226"/>
      <c r="L1993" s="231"/>
      <c r="M1993" s="232"/>
      <c r="N1993" s="233"/>
      <c r="O1993" s="233"/>
      <c r="P1993" s="233"/>
      <c r="Q1993" s="233"/>
      <c r="R1993" s="233"/>
      <c r="S1993" s="233"/>
      <c r="T1993" s="234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35" t="s">
        <v>157</v>
      </c>
      <c r="AU1993" s="235" t="s">
        <v>85</v>
      </c>
      <c r="AV1993" s="13" t="s">
        <v>83</v>
      </c>
      <c r="AW1993" s="13" t="s">
        <v>37</v>
      </c>
      <c r="AX1993" s="13" t="s">
        <v>75</v>
      </c>
      <c r="AY1993" s="235" t="s">
        <v>146</v>
      </c>
    </row>
    <row r="1994" s="13" customFormat="1">
      <c r="A1994" s="13"/>
      <c r="B1994" s="225"/>
      <c r="C1994" s="226"/>
      <c r="D1994" s="227" t="s">
        <v>157</v>
      </c>
      <c r="E1994" s="228" t="s">
        <v>19</v>
      </c>
      <c r="F1994" s="229" t="s">
        <v>158</v>
      </c>
      <c r="G1994" s="226"/>
      <c r="H1994" s="228" t="s">
        <v>19</v>
      </c>
      <c r="I1994" s="230"/>
      <c r="J1994" s="226"/>
      <c r="K1994" s="226"/>
      <c r="L1994" s="231"/>
      <c r="M1994" s="232"/>
      <c r="N1994" s="233"/>
      <c r="O1994" s="233"/>
      <c r="P1994" s="233"/>
      <c r="Q1994" s="233"/>
      <c r="R1994" s="233"/>
      <c r="S1994" s="233"/>
      <c r="T1994" s="234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5" t="s">
        <v>157</v>
      </c>
      <c r="AU1994" s="235" t="s">
        <v>85</v>
      </c>
      <c r="AV1994" s="13" t="s">
        <v>83</v>
      </c>
      <c r="AW1994" s="13" t="s">
        <v>37</v>
      </c>
      <c r="AX1994" s="13" t="s">
        <v>75</v>
      </c>
      <c r="AY1994" s="235" t="s">
        <v>146</v>
      </c>
    </row>
    <row r="1995" s="14" customFormat="1">
      <c r="A1995" s="14"/>
      <c r="B1995" s="236"/>
      <c r="C1995" s="237"/>
      <c r="D1995" s="227" t="s">
        <v>157</v>
      </c>
      <c r="E1995" s="238" t="s">
        <v>19</v>
      </c>
      <c r="F1995" s="239" t="s">
        <v>340</v>
      </c>
      <c r="G1995" s="237"/>
      <c r="H1995" s="240">
        <v>41.700000000000003</v>
      </c>
      <c r="I1995" s="241"/>
      <c r="J1995" s="237"/>
      <c r="K1995" s="237"/>
      <c r="L1995" s="242"/>
      <c r="M1995" s="243"/>
      <c r="N1995" s="244"/>
      <c r="O1995" s="244"/>
      <c r="P1995" s="244"/>
      <c r="Q1995" s="244"/>
      <c r="R1995" s="244"/>
      <c r="S1995" s="244"/>
      <c r="T1995" s="245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46" t="s">
        <v>157</v>
      </c>
      <c r="AU1995" s="246" t="s">
        <v>85</v>
      </c>
      <c r="AV1995" s="14" t="s">
        <v>85</v>
      </c>
      <c r="AW1995" s="14" t="s">
        <v>37</v>
      </c>
      <c r="AX1995" s="14" t="s">
        <v>75</v>
      </c>
      <c r="AY1995" s="246" t="s">
        <v>146</v>
      </c>
    </row>
    <row r="1996" s="14" customFormat="1">
      <c r="A1996" s="14"/>
      <c r="B1996" s="236"/>
      <c r="C1996" s="237"/>
      <c r="D1996" s="227" t="s">
        <v>157</v>
      </c>
      <c r="E1996" s="238" t="s">
        <v>19</v>
      </c>
      <c r="F1996" s="239" t="s">
        <v>347</v>
      </c>
      <c r="G1996" s="237"/>
      <c r="H1996" s="240">
        <v>22.300000000000001</v>
      </c>
      <c r="I1996" s="241"/>
      <c r="J1996" s="237"/>
      <c r="K1996" s="237"/>
      <c r="L1996" s="242"/>
      <c r="M1996" s="243"/>
      <c r="N1996" s="244"/>
      <c r="O1996" s="244"/>
      <c r="P1996" s="244"/>
      <c r="Q1996" s="244"/>
      <c r="R1996" s="244"/>
      <c r="S1996" s="244"/>
      <c r="T1996" s="245"/>
      <c r="U1996" s="14"/>
      <c r="V1996" s="14"/>
      <c r="W1996" s="14"/>
      <c r="X1996" s="14"/>
      <c r="Y1996" s="14"/>
      <c r="Z1996" s="14"/>
      <c r="AA1996" s="14"/>
      <c r="AB1996" s="14"/>
      <c r="AC1996" s="14"/>
      <c r="AD1996" s="14"/>
      <c r="AE1996" s="14"/>
      <c r="AT1996" s="246" t="s">
        <v>157</v>
      </c>
      <c r="AU1996" s="246" t="s">
        <v>85</v>
      </c>
      <c r="AV1996" s="14" t="s">
        <v>85</v>
      </c>
      <c r="AW1996" s="14" t="s">
        <v>37</v>
      </c>
      <c r="AX1996" s="14" t="s">
        <v>75</v>
      </c>
      <c r="AY1996" s="246" t="s">
        <v>146</v>
      </c>
    </row>
    <row r="1997" s="13" customFormat="1">
      <c r="A1997" s="13"/>
      <c r="B1997" s="225"/>
      <c r="C1997" s="226"/>
      <c r="D1997" s="227" t="s">
        <v>157</v>
      </c>
      <c r="E1997" s="228" t="s">
        <v>19</v>
      </c>
      <c r="F1997" s="229" t="s">
        <v>164</v>
      </c>
      <c r="G1997" s="226"/>
      <c r="H1997" s="228" t="s">
        <v>19</v>
      </c>
      <c r="I1997" s="230"/>
      <c r="J1997" s="226"/>
      <c r="K1997" s="226"/>
      <c r="L1997" s="231"/>
      <c r="M1997" s="232"/>
      <c r="N1997" s="233"/>
      <c r="O1997" s="233"/>
      <c r="P1997" s="233"/>
      <c r="Q1997" s="233"/>
      <c r="R1997" s="233"/>
      <c r="S1997" s="233"/>
      <c r="T1997" s="234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35" t="s">
        <v>157</v>
      </c>
      <c r="AU1997" s="235" t="s">
        <v>85</v>
      </c>
      <c r="AV1997" s="13" t="s">
        <v>83</v>
      </c>
      <c r="AW1997" s="13" t="s">
        <v>37</v>
      </c>
      <c r="AX1997" s="13" t="s">
        <v>75</v>
      </c>
      <c r="AY1997" s="235" t="s">
        <v>146</v>
      </c>
    </row>
    <row r="1998" s="14" customFormat="1">
      <c r="A1998" s="14"/>
      <c r="B1998" s="236"/>
      <c r="C1998" s="237"/>
      <c r="D1998" s="227" t="s">
        <v>157</v>
      </c>
      <c r="E1998" s="238" t="s">
        <v>19</v>
      </c>
      <c r="F1998" s="239" t="s">
        <v>237</v>
      </c>
      <c r="G1998" s="237"/>
      <c r="H1998" s="240">
        <v>9.3000000000000007</v>
      </c>
      <c r="I1998" s="241"/>
      <c r="J1998" s="237"/>
      <c r="K1998" s="237"/>
      <c r="L1998" s="242"/>
      <c r="M1998" s="243"/>
      <c r="N1998" s="244"/>
      <c r="O1998" s="244"/>
      <c r="P1998" s="244"/>
      <c r="Q1998" s="244"/>
      <c r="R1998" s="244"/>
      <c r="S1998" s="244"/>
      <c r="T1998" s="245"/>
      <c r="U1998" s="14"/>
      <c r="V1998" s="14"/>
      <c r="W1998" s="14"/>
      <c r="X1998" s="14"/>
      <c r="Y1998" s="14"/>
      <c r="Z1998" s="14"/>
      <c r="AA1998" s="14"/>
      <c r="AB1998" s="14"/>
      <c r="AC1998" s="14"/>
      <c r="AD1998" s="14"/>
      <c r="AE1998" s="14"/>
      <c r="AT1998" s="246" t="s">
        <v>157</v>
      </c>
      <c r="AU1998" s="246" t="s">
        <v>85</v>
      </c>
      <c r="AV1998" s="14" t="s">
        <v>85</v>
      </c>
      <c r="AW1998" s="14" t="s">
        <v>37</v>
      </c>
      <c r="AX1998" s="14" t="s">
        <v>75</v>
      </c>
      <c r="AY1998" s="246" t="s">
        <v>146</v>
      </c>
    </row>
    <row r="1999" s="13" customFormat="1">
      <c r="A1999" s="13"/>
      <c r="B1999" s="225"/>
      <c r="C1999" s="226"/>
      <c r="D1999" s="227" t="s">
        <v>157</v>
      </c>
      <c r="E1999" s="228" t="s">
        <v>19</v>
      </c>
      <c r="F1999" s="229" t="s">
        <v>353</v>
      </c>
      <c r="G1999" s="226"/>
      <c r="H1999" s="228" t="s">
        <v>19</v>
      </c>
      <c r="I1999" s="230"/>
      <c r="J1999" s="226"/>
      <c r="K1999" s="226"/>
      <c r="L1999" s="231"/>
      <c r="M1999" s="232"/>
      <c r="N1999" s="233"/>
      <c r="O1999" s="233"/>
      <c r="P1999" s="233"/>
      <c r="Q1999" s="233"/>
      <c r="R1999" s="233"/>
      <c r="S1999" s="233"/>
      <c r="T1999" s="234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35" t="s">
        <v>157</v>
      </c>
      <c r="AU1999" s="235" t="s">
        <v>85</v>
      </c>
      <c r="AV1999" s="13" t="s">
        <v>83</v>
      </c>
      <c r="AW1999" s="13" t="s">
        <v>37</v>
      </c>
      <c r="AX1999" s="13" t="s">
        <v>75</v>
      </c>
      <c r="AY1999" s="235" t="s">
        <v>146</v>
      </c>
    </row>
    <row r="2000" s="14" customFormat="1">
      <c r="A2000" s="14"/>
      <c r="B2000" s="236"/>
      <c r="C2000" s="237"/>
      <c r="D2000" s="227" t="s">
        <v>157</v>
      </c>
      <c r="E2000" s="238" t="s">
        <v>19</v>
      </c>
      <c r="F2000" s="239" t="s">
        <v>354</v>
      </c>
      <c r="G2000" s="237"/>
      <c r="H2000" s="240">
        <v>51.600000000000001</v>
      </c>
      <c r="I2000" s="241"/>
      <c r="J2000" s="237"/>
      <c r="K2000" s="237"/>
      <c r="L2000" s="242"/>
      <c r="M2000" s="243"/>
      <c r="N2000" s="244"/>
      <c r="O2000" s="244"/>
      <c r="P2000" s="244"/>
      <c r="Q2000" s="244"/>
      <c r="R2000" s="244"/>
      <c r="S2000" s="244"/>
      <c r="T2000" s="245"/>
      <c r="U2000" s="14"/>
      <c r="V2000" s="14"/>
      <c r="W2000" s="14"/>
      <c r="X2000" s="14"/>
      <c r="Y2000" s="14"/>
      <c r="Z2000" s="14"/>
      <c r="AA2000" s="14"/>
      <c r="AB2000" s="14"/>
      <c r="AC2000" s="14"/>
      <c r="AD2000" s="14"/>
      <c r="AE2000" s="14"/>
      <c r="AT2000" s="246" t="s">
        <v>157</v>
      </c>
      <c r="AU2000" s="246" t="s">
        <v>85</v>
      </c>
      <c r="AV2000" s="14" t="s">
        <v>85</v>
      </c>
      <c r="AW2000" s="14" t="s">
        <v>37</v>
      </c>
      <c r="AX2000" s="14" t="s">
        <v>75</v>
      </c>
      <c r="AY2000" s="246" t="s">
        <v>146</v>
      </c>
    </row>
    <row r="2001" s="15" customFormat="1">
      <c r="A2001" s="15"/>
      <c r="B2001" s="247"/>
      <c r="C2001" s="248"/>
      <c r="D2001" s="227" t="s">
        <v>157</v>
      </c>
      <c r="E2001" s="249" t="s">
        <v>19</v>
      </c>
      <c r="F2001" s="250" t="s">
        <v>162</v>
      </c>
      <c r="G2001" s="248"/>
      <c r="H2001" s="251">
        <v>139.69999999999999</v>
      </c>
      <c r="I2001" s="252"/>
      <c r="J2001" s="248"/>
      <c r="K2001" s="248"/>
      <c r="L2001" s="253"/>
      <c r="M2001" s="254"/>
      <c r="N2001" s="255"/>
      <c r="O2001" s="255"/>
      <c r="P2001" s="255"/>
      <c r="Q2001" s="255"/>
      <c r="R2001" s="255"/>
      <c r="S2001" s="255"/>
      <c r="T2001" s="256"/>
      <c r="U2001" s="15"/>
      <c r="V2001" s="15"/>
      <c r="W2001" s="15"/>
      <c r="X2001" s="15"/>
      <c r="Y2001" s="15"/>
      <c r="Z2001" s="15"/>
      <c r="AA2001" s="15"/>
      <c r="AB2001" s="15"/>
      <c r="AC2001" s="15"/>
      <c r="AD2001" s="15"/>
      <c r="AE2001" s="15"/>
      <c r="AT2001" s="257" t="s">
        <v>157</v>
      </c>
      <c r="AU2001" s="257" t="s">
        <v>85</v>
      </c>
      <c r="AV2001" s="15" t="s">
        <v>163</v>
      </c>
      <c r="AW2001" s="15" t="s">
        <v>37</v>
      </c>
      <c r="AX2001" s="15" t="s">
        <v>75</v>
      </c>
      <c r="AY2001" s="257" t="s">
        <v>146</v>
      </c>
    </row>
    <row r="2002" s="13" customFormat="1">
      <c r="A2002" s="13"/>
      <c r="B2002" s="225"/>
      <c r="C2002" s="226"/>
      <c r="D2002" s="227" t="s">
        <v>157</v>
      </c>
      <c r="E2002" s="228" t="s">
        <v>19</v>
      </c>
      <c r="F2002" s="229" t="s">
        <v>2261</v>
      </c>
      <c r="G2002" s="226"/>
      <c r="H2002" s="228" t="s">
        <v>19</v>
      </c>
      <c r="I2002" s="230"/>
      <c r="J2002" s="226"/>
      <c r="K2002" s="226"/>
      <c r="L2002" s="231"/>
      <c r="M2002" s="232"/>
      <c r="N2002" s="233"/>
      <c r="O2002" s="233"/>
      <c r="P2002" s="233"/>
      <c r="Q2002" s="233"/>
      <c r="R2002" s="233"/>
      <c r="S2002" s="233"/>
      <c r="T2002" s="234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5" t="s">
        <v>157</v>
      </c>
      <c r="AU2002" s="235" t="s">
        <v>85</v>
      </c>
      <c r="AV2002" s="13" t="s">
        <v>83</v>
      </c>
      <c r="AW2002" s="13" t="s">
        <v>37</v>
      </c>
      <c r="AX2002" s="13" t="s">
        <v>75</v>
      </c>
      <c r="AY2002" s="235" t="s">
        <v>146</v>
      </c>
    </row>
    <row r="2003" s="14" customFormat="1">
      <c r="A2003" s="14"/>
      <c r="B2003" s="236"/>
      <c r="C2003" s="237"/>
      <c r="D2003" s="227" t="s">
        <v>157</v>
      </c>
      <c r="E2003" s="238" t="s">
        <v>19</v>
      </c>
      <c r="F2003" s="239" t="s">
        <v>372</v>
      </c>
      <c r="G2003" s="237"/>
      <c r="H2003" s="240">
        <v>96.659999999999997</v>
      </c>
      <c r="I2003" s="241"/>
      <c r="J2003" s="237"/>
      <c r="K2003" s="237"/>
      <c r="L2003" s="242"/>
      <c r="M2003" s="243"/>
      <c r="N2003" s="244"/>
      <c r="O2003" s="244"/>
      <c r="P2003" s="244"/>
      <c r="Q2003" s="244"/>
      <c r="R2003" s="244"/>
      <c r="S2003" s="244"/>
      <c r="T2003" s="245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46" t="s">
        <v>157</v>
      </c>
      <c r="AU2003" s="246" t="s">
        <v>85</v>
      </c>
      <c r="AV2003" s="14" t="s">
        <v>85</v>
      </c>
      <c r="AW2003" s="14" t="s">
        <v>37</v>
      </c>
      <c r="AX2003" s="14" t="s">
        <v>75</v>
      </c>
      <c r="AY2003" s="246" t="s">
        <v>146</v>
      </c>
    </row>
    <row r="2004" s="14" customFormat="1">
      <c r="A2004" s="14"/>
      <c r="B2004" s="236"/>
      <c r="C2004" s="237"/>
      <c r="D2004" s="227" t="s">
        <v>157</v>
      </c>
      <c r="E2004" s="238" t="s">
        <v>19</v>
      </c>
      <c r="F2004" s="239" t="s">
        <v>373</v>
      </c>
      <c r="G2004" s="237"/>
      <c r="H2004" s="240">
        <v>162</v>
      </c>
      <c r="I2004" s="241"/>
      <c r="J2004" s="237"/>
      <c r="K2004" s="237"/>
      <c r="L2004" s="242"/>
      <c r="M2004" s="243"/>
      <c r="N2004" s="244"/>
      <c r="O2004" s="244"/>
      <c r="P2004" s="244"/>
      <c r="Q2004" s="244"/>
      <c r="R2004" s="244"/>
      <c r="S2004" s="244"/>
      <c r="T2004" s="245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46" t="s">
        <v>157</v>
      </c>
      <c r="AU2004" s="246" t="s">
        <v>85</v>
      </c>
      <c r="AV2004" s="14" t="s">
        <v>85</v>
      </c>
      <c r="AW2004" s="14" t="s">
        <v>37</v>
      </c>
      <c r="AX2004" s="14" t="s">
        <v>75</v>
      </c>
      <c r="AY2004" s="246" t="s">
        <v>146</v>
      </c>
    </row>
    <row r="2005" s="14" customFormat="1">
      <c r="A2005" s="14"/>
      <c r="B2005" s="236"/>
      <c r="C2005" s="237"/>
      <c r="D2005" s="227" t="s">
        <v>157</v>
      </c>
      <c r="E2005" s="238" t="s">
        <v>19</v>
      </c>
      <c r="F2005" s="239" t="s">
        <v>374</v>
      </c>
      <c r="G2005" s="237"/>
      <c r="H2005" s="240">
        <v>97.739999999999995</v>
      </c>
      <c r="I2005" s="241"/>
      <c r="J2005" s="237"/>
      <c r="K2005" s="237"/>
      <c r="L2005" s="242"/>
      <c r="M2005" s="243"/>
      <c r="N2005" s="244"/>
      <c r="O2005" s="244"/>
      <c r="P2005" s="244"/>
      <c r="Q2005" s="244"/>
      <c r="R2005" s="244"/>
      <c r="S2005" s="244"/>
      <c r="T2005" s="245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46" t="s">
        <v>157</v>
      </c>
      <c r="AU2005" s="246" t="s">
        <v>85</v>
      </c>
      <c r="AV2005" s="14" t="s">
        <v>85</v>
      </c>
      <c r="AW2005" s="14" t="s">
        <v>37</v>
      </c>
      <c r="AX2005" s="14" t="s">
        <v>75</v>
      </c>
      <c r="AY2005" s="246" t="s">
        <v>146</v>
      </c>
    </row>
    <row r="2006" s="14" customFormat="1">
      <c r="A2006" s="14"/>
      <c r="B2006" s="236"/>
      <c r="C2006" s="237"/>
      <c r="D2006" s="227" t="s">
        <v>157</v>
      </c>
      <c r="E2006" s="238" t="s">
        <v>19</v>
      </c>
      <c r="F2006" s="239" t="s">
        <v>376</v>
      </c>
      <c r="G2006" s="237"/>
      <c r="H2006" s="240">
        <v>16.899999999999999</v>
      </c>
      <c r="I2006" s="241"/>
      <c r="J2006" s="237"/>
      <c r="K2006" s="237"/>
      <c r="L2006" s="242"/>
      <c r="M2006" s="243"/>
      <c r="N2006" s="244"/>
      <c r="O2006" s="244"/>
      <c r="P2006" s="244"/>
      <c r="Q2006" s="244"/>
      <c r="R2006" s="244"/>
      <c r="S2006" s="244"/>
      <c r="T2006" s="245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46" t="s">
        <v>157</v>
      </c>
      <c r="AU2006" s="246" t="s">
        <v>85</v>
      </c>
      <c r="AV2006" s="14" t="s">
        <v>85</v>
      </c>
      <c r="AW2006" s="14" t="s">
        <v>37</v>
      </c>
      <c r="AX2006" s="14" t="s">
        <v>75</v>
      </c>
      <c r="AY2006" s="246" t="s">
        <v>146</v>
      </c>
    </row>
    <row r="2007" s="14" customFormat="1">
      <c r="A2007" s="14"/>
      <c r="B2007" s="236"/>
      <c r="C2007" s="237"/>
      <c r="D2007" s="227" t="s">
        <v>157</v>
      </c>
      <c r="E2007" s="238" t="s">
        <v>19</v>
      </c>
      <c r="F2007" s="239" t="s">
        <v>377</v>
      </c>
      <c r="G2007" s="237"/>
      <c r="H2007" s="240">
        <v>-1.9199999999999999</v>
      </c>
      <c r="I2007" s="241"/>
      <c r="J2007" s="237"/>
      <c r="K2007" s="237"/>
      <c r="L2007" s="242"/>
      <c r="M2007" s="243"/>
      <c r="N2007" s="244"/>
      <c r="O2007" s="244"/>
      <c r="P2007" s="244"/>
      <c r="Q2007" s="244"/>
      <c r="R2007" s="244"/>
      <c r="S2007" s="244"/>
      <c r="T2007" s="245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46" t="s">
        <v>157</v>
      </c>
      <c r="AU2007" s="246" t="s">
        <v>85</v>
      </c>
      <c r="AV2007" s="14" t="s">
        <v>85</v>
      </c>
      <c r="AW2007" s="14" t="s">
        <v>37</v>
      </c>
      <c r="AX2007" s="14" t="s">
        <v>75</v>
      </c>
      <c r="AY2007" s="246" t="s">
        <v>146</v>
      </c>
    </row>
    <row r="2008" s="14" customFormat="1">
      <c r="A2008" s="14"/>
      <c r="B2008" s="236"/>
      <c r="C2008" s="237"/>
      <c r="D2008" s="227" t="s">
        <v>157</v>
      </c>
      <c r="E2008" s="238" t="s">
        <v>19</v>
      </c>
      <c r="F2008" s="239" t="s">
        <v>378</v>
      </c>
      <c r="G2008" s="237"/>
      <c r="H2008" s="240">
        <v>3.25</v>
      </c>
      <c r="I2008" s="241"/>
      <c r="J2008" s="237"/>
      <c r="K2008" s="237"/>
      <c r="L2008" s="242"/>
      <c r="M2008" s="243"/>
      <c r="N2008" s="244"/>
      <c r="O2008" s="244"/>
      <c r="P2008" s="244"/>
      <c r="Q2008" s="244"/>
      <c r="R2008" s="244"/>
      <c r="S2008" s="244"/>
      <c r="T2008" s="245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46" t="s">
        <v>157</v>
      </c>
      <c r="AU2008" s="246" t="s">
        <v>85</v>
      </c>
      <c r="AV2008" s="14" t="s">
        <v>85</v>
      </c>
      <c r="AW2008" s="14" t="s">
        <v>37</v>
      </c>
      <c r="AX2008" s="14" t="s">
        <v>75</v>
      </c>
      <c r="AY2008" s="246" t="s">
        <v>146</v>
      </c>
    </row>
    <row r="2009" s="14" customFormat="1">
      <c r="A2009" s="14"/>
      <c r="B2009" s="236"/>
      <c r="C2009" s="237"/>
      <c r="D2009" s="227" t="s">
        <v>157</v>
      </c>
      <c r="E2009" s="238" t="s">
        <v>19</v>
      </c>
      <c r="F2009" s="239" t="s">
        <v>379</v>
      </c>
      <c r="G2009" s="237"/>
      <c r="H2009" s="240">
        <v>12.48</v>
      </c>
      <c r="I2009" s="241"/>
      <c r="J2009" s="237"/>
      <c r="K2009" s="237"/>
      <c r="L2009" s="242"/>
      <c r="M2009" s="243"/>
      <c r="N2009" s="244"/>
      <c r="O2009" s="244"/>
      <c r="P2009" s="244"/>
      <c r="Q2009" s="244"/>
      <c r="R2009" s="244"/>
      <c r="S2009" s="244"/>
      <c r="T2009" s="245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46" t="s">
        <v>157</v>
      </c>
      <c r="AU2009" s="246" t="s">
        <v>85</v>
      </c>
      <c r="AV2009" s="14" t="s">
        <v>85</v>
      </c>
      <c r="AW2009" s="14" t="s">
        <v>37</v>
      </c>
      <c r="AX2009" s="14" t="s">
        <v>75</v>
      </c>
      <c r="AY2009" s="246" t="s">
        <v>146</v>
      </c>
    </row>
    <row r="2010" s="14" customFormat="1">
      <c r="A2010" s="14"/>
      <c r="B2010" s="236"/>
      <c r="C2010" s="237"/>
      <c r="D2010" s="227" t="s">
        <v>157</v>
      </c>
      <c r="E2010" s="238" t="s">
        <v>19</v>
      </c>
      <c r="F2010" s="239" t="s">
        <v>380</v>
      </c>
      <c r="G2010" s="237"/>
      <c r="H2010" s="240">
        <v>-1.1200000000000001</v>
      </c>
      <c r="I2010" s="241"/>
      <c r="J2010" s="237"/>
      <c r="K2010" s="237"/>
      <c r="L2010" s="242"/>
      <c r="M2010" s="243"/>
      <c r="N2010" s="244"/>
      <c r="O2010" s="244"/>
      <c r="P2010" s="244"/>
      <c r="Q2010" s="244"/>
      <c r="R2010" s="244"/>
      <c r="S2010" s="244"/>
      <c r="T2010" s="245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46" t="s">
        <v>157</v>
      </c>
      <c r="AU2010" s="246" t="s">
        <v>85</v>
      </c>
      <c r="AV2010" s="14" t="s">
        <v>85</v>
      </c>
      <c r="AW2010" s="14" t="s">
        <v>37</v>
      </c>
      <c r="AX2010" s="14" t="s">
        <v>75</v>
      </c>
      <c r="AY2010" s="246" t="s">
        <v>146</v>
      </c>
    </row>
    <row r="2011" s="14" customFormat="1">
      <c r="A2011" s="14"/>
      <c r="B2011" s="236"/>
      <c r="C2011" s="237"/>
      <c r="D2011" s="227" t="s">
        <v>157</v>
      </c>
      <c r="E2011" s="238" t="s">
        <v>19</v>
      </c>
      <c r="F2011" s="239" t="s">
        <v>381</v>
      </c>
      <c r="G2011" s="237"/>
      <c r="H2011" s="240">
        <v>0.47999999999999998</v>
      </c>
      <c r="I2011" s="241"/>
      <c r="J2011" s="237"/>
      <c r="K2011" s="237"/>
      <c r="L2011" s="242"/>
      <c r="M2011" s="243"/>
      <c r="N2011" s="244"/>
      <c r="O2011" s="244"/>
      <c r="P2011" s="244"/>
      <c r="Q2011" s="244"/>
      <c r="R2011" s="244"/>
      <c r="S2011" s="244"/>
      <c r="T2011" s="245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46" t="s">
        <v>157</v>
      </c>
      <c r="AU2011" s="246" t="s">
        <v>85</v>
      </c>
      <c r="AV2011" s="14" t="s">
        <v>85</v>
      </c>
      <c r="AW2011" s="14" t="s">
        <v>37</v>
      </c>
      <c r="AX2011" s="14" t="s">
        <v>75</v>
      </c>
      <c r="AY2011" s="246" t="s">
        <v>146</v>
      </c>
    </row>
    <row r="2012" s="14" customFormat="1">
      <c r="A2012" s="14"/>
      <c r="B2012" s="236"/>
      <c r="C2012" s="237"/>
      <c r="D2012" s="227" t="s">
        <v>157</v>
      </c>
      <c r="E2012" s="238" t="s">
        <v>19</v>
      </c>
      <c r="F2012" s="239" t="s">
        <v>313</v>
      </c>
      <c r="G2012" s="237"/>
      <c r="H2012" s="240">
        <v>5.0999999999999996</v>
      </c>
      <c r="I2012" s="241"/>
      <c r="J2012" s="237"/>
      <c r="K2012" s="237"/>
      <c r="L2012" s="242"/>
      <c r="M2012" s="243"/>
      <c r="N2012" s="244"/>
      <c r="O2012" s="244"/>
      <c r="P2012" s="244"/>
      <c r="Q2012" s="244"/>
      <c r="R2012" s="244"/>
      <c r="S2012" s="244"/>
      <c r="T2012" s="245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46" t="s">
        <v>157</v>
      </c>
      <c r="AU2012" s="246" t="s">
        <v>85</v>
      </c>
      <c r="AV2012" s="14" t="s">
        <v>85</v>
      </c>
      <c r="AW2012" s="14" t="s">
        <v>37</v>
      </c>
      <c r="AX2012" s="14" t="s">
        <v>75</v>
      </c>
      <c r="AY2012" s="246" t="s">
        <v>146</v>
      </c>
    </row>
    <row r="2013" s="14" customFormat="1">
      <c r="A2013" s="14"/>
      <c r="B2013" s="236"/>
      <c r="C2013" s="237"/>
      <c r="D2013" s="227" t="s">
        <v>157</v>
      </c>
      <c r="E2013" s="238" t="s">
        <v>19</v>
      </c>
      <c r="F2013" s="239" t="s">
        <v>314</v>
      </c>
      <c r="G2013" s="237"/>
      <c r="H2013" s="240">
        <v>-2.8799999999999999</v>
      </c>
      <c r="I2013" s="241"/>
      <c r="J2013" s="237"/>
      <c r="K2013" s="237"/>
      <c r="L2013" s="242"/>
      <c r="M2013" s="243"/>
      <c r="N2013" s="244"/>
      <c r="O2013" s="244"/>
      <c r="P2013" s="244"/>
      <c r="Q2013" s="244"/>
      <c r="R2013" s="244"/>
      <c r="S2013" s="244"/>
      <c r="T2013" s="245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46" t="s">
        <v>157</v>
      </c>
      <c r="AU2013" s="246" t="s">
        <v>85</v>
      </c>
      <c r="AV2013" s="14" t="s">
        <v>85</v>
      </c>
      <c r="AW2013" s="14" t="s">
        <v>37</v>
      </c>
      <c r="AX2013" s="14" t="s">
        <v>75</v>
      </c>
      <c r="AY2013" s="246" t="s">
        <v>146</v>
      </c>
    </row>
    <row r="2014" s="14" customFormat="1">
      <c r="A2014" s="14"/>
      <c r="B2014" s="236"/>
      <c r="C2014" s="237"/>
      <c r="D2014" s="227" t="s">
        <v>157</v>
      </c>
      <c r="E2014" s="238" t="s">
        <v>19</v>
      </c>
      <c r="F2014" s="239" t="s">
        <v>382</v>
      </c>
      <c r="G2014" s="237"/>
      <c r="H2014" s="240">
        <v>1.8999999999999999</v>
      </c>
      <c r="I2014" s="241"/>
      <c r="J2014" s="237"/>
      <c r="K2014" s="237"/>
      <c r="L2014" s="242"/>
      <c r="M2014" s="243"/>
      <c r="N2014" s="244"/>
      <c r="O2014" s="244"/>
      <c r="P2014" s="244"/>
      <c r="Q2014" s="244"/>
      <c r="R2014" s="244"/>
      <c r="S2014" s="244"/>
      <c r="T2014" s="245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46" t="s">
        <v>157</v>
      </c>
      <c r="AU2014" s="246" t="s">
        <v>85</v>
      </c>
      <c r="AV2014" s="14" t="s">
        <v>85</v>
      </c>
      <c r="AW2014" s="14" t="s">
        <v>37</v>
      </c>
      <c r="AX2014" s="14" t="s">
        <v>75</v>
      </c>
      <c r="AY2014" s="246" t="s">
        <v>146</v>
      </c>
    </row>
    <row r="2015" s="15" customFormat="1">
      <c r="A2015" s="15"/>
      <c r="B2015" s="247"/>
      <c r="C2015" s="248"/>
      <c r="D2015" s="227" t="s">
        <v>157</v>
      </c>
      <c r="E2015" s="249" t="s">
        <v>19</v>
      </c>
      <c r="F2015" s="250" t="s">
        <v>162</v>
      </c>
      <c r="G2015" s="248"/>
      <c r="H2015" s="251">
        <v>390.58999999999998</v>
      </c>
      <c r="I2015" s="252"/>
      <c r="J2015" s="248"/>
      <c r="K2015" s="248"/>
      <c r="L2015" s="253"/>
      <c r="M2015" s="254"/>
      <c r="N2015" s="255"/>
      <c r="O2015" s="255"/>
      <c r="P2015" s="255"/>
      <c r="Q2015" s="255"/>
      <c r="R2015" s="255"/>
      <c r="S2015" s="255"/>
      <c r="T2015" s="256"/>
      <c r="U2015" s="15"/>
      <c r="V2015" s="15"/>
      <c r="W2015" s="15"/>
      <c r="X2015" s="15"/>
      <c r="Y2015" s="15"/>
      <c r="Z2015" s="15"/>
      <c r="AA2015" s="15"/>
      <c r="AB2015" s="15"/>
      <c r="AC2015" s="15"/>
      <c r="AD2015" s="15"/>
      <c r="AE2015" s="15"/>
      <c r="AT2015" s="257" t="s">
        <v>157</v>
      </c>
      <c r="AU2015" s="257" t="s">
        <v>85</v>
      </c>
      <c r="AV2015" s="15" t="s">
        <v>163</v>
      </c>
      <c r="AW2015" s="15" t="s">
        <v>37</v>
      </c>
      <c r="AX2015" s="15" t="s">
        <v>75</v>
      </c>
      <c r="AY2015" s="257" t="s">
        <v>146</v>
      </c>
    </row>
    <row r="2016" s="16" customFormat="1">
      <c r="A2016" s="16"/>
      <c r="B2016" s="258"/>
      <c r="C2016" s="259"/>
      <c r="D2016" s="227" t="s">
        <v>157</v>
      </c>
      <c r="E2016" s="260" t="s">
        <v>19</v>
      </c>
      <c r="F2016" s="261" t="s">
        <v>167</v>
      </c>
      <c r="G2016" s="259"/>
      <c r="H2016" s="262">
        <v>530.28999999999996</v>
      </c>
      <c r="I2016" s="263"/>
      <c r="J2016" s="259"/>
      <c r="K2016" s="259"/>
      <c r="L2016" s="264"/>
      <c r="M2016" s="265"/>
      <c r="N2016" s="266"/>
      <c r="O2016" s="266"/>
      <c r="P2016" s="266"/>
      <c r="Q2016" s="266"/>
      <c r="R2016" s="266"/>
      <c r="S2016" s="266"/>
      <c r="T2016" s="267"/>
      <c r="U2016" s="16"/>
      <c r="V2016" s="16"/>
      <c r="W2016" s="16"/>
      <c r="X2016" s="16"/>
      <c r="Y2016" s="16"/>
      <c r="Z2016" s="16"/>
      <c r="AA2016" s="16"/>
      <c r="AB2016" s="16"/>
      <c r="AC2016" s="16"/>
      <c r="AD2016" s="16"/>
      <c r="AE2016" s="16"/>
      <c r="AT2016" s="268" t="s">
        <v>157</v>
      </c>
      <c r="AU2016" s="268" t="s">
        <v>85</v>
      </c>
      <c r="AV2016" s="16" t="s">
        <v>153</v>
      </c>
      <c r="AW2016" s="16" t="s">
        <v>37</v>
      </c>
      <c r="AX2016" s="16" t="s">
        <v>83</v>
      </c>
      <c r="AY2016" s="268" t="s">
        <v>146</v>
      </c>
    </row>
    <row r="2017" s="2" customFormat="1" ht="16.5" customHeight="1">
      <c r="A2017" s="41"/>
      <c r="B2017" s="42"/>
      <c r="C2017" s="207" t="s">
        <v>2262</v>
      </c>
      <c r="D2017" s="207" t="s">
        <v>148</v>
      </c>
      <c r="E2017" s="208" t="s">
        <v>2263</v>
      </c>
      <c r="F2017" s="209" t="s">
        <v>2264</v>
      </c>
      <c r="G2017" s="210" t="s">
        <v>232</v>
      </c>
      <c r="H2017" s="211">
        <v>530.28999999999996</v>
      </c>
      <c r="I2017" s="212"/>
      <c r="J2017" s="213">
        <f>ROUND(I2017*H2017,2)</f>
        <v>0</v>
      </c>
      <c r="K2017" s="209" t="s">
        <v>152</v>
      </c>
      <c r="L2017" s="47"/>
      <c r="M2017" s="214" t="s">
        <v>19</v>
      </c>
      <c r="N2017" s="215" t="s">
        <v>46</v>
      </c>
      <c r="O2017" s="87"/>
      <c r="P2017" s="216">
        <f>O2017*H2017</f>
        <v>0</v>
      </c>
      <c r="Q2017" s="216">
        <v>0.00027999999999999998</v>
      </c>
      <c r="R2017" s="216">
        <f>Q2017*H2017</f>
        <v>0.14848119999999998</v>
      </c>
      <c r="S2017" s="216">
        <v>0</v>
      </c>
      <c r="T2017" s="217">
        <f>S2017*H2017</f>
        <v>0</v>
      </c>
      <c r="U2017" s="41"/>
      <c r="V2017" s="41"/>
      <c r="W2017" s="41"/>
      <c r="X2017" s="41"/>
      <c r="Y2017" s="41"/>
      <c r="Z2017" s="41"/>
      <c r="AA2017" s="41"/>
      <c r="AB2017" s="41"/>
      <c r="AC2017" s="41"/>
      <c r="AD2017" s="41"/>
      <c r="AE2017" s="41"/>
      <c r="AR2017" s="218" t="s">
        <v>266</v>
      </c>
      <c r="AT2017" s="218" t="s">
        <v>148</v>
      </c>
      <c r="AU2017" s="218" t="s">
        <v>85</v>
      </c>
      <c r="AY2017" s="20" t="s">
        <v>146</v>
      </c>
      <c r="BE2017" s="219">
        <f>IF(N2017="základní",J2017,0)</f>
        <v>0</v>
      </c>
      <c r="BF2017" s="219">
        <f>IF(N2017="snížená",J2017,0)</f>
        <v>0</v>
      </c>
      <c r="BG2017" s="219">
        <f>IF(N2017="zákl. přenesená",J2017,0)</f>
        <v>0</v>
      </c>
      <c r="BH2017" s="219">
        <f>IF(N2017="sníž. přenesená",J2017,0)</f>
        <v>0</v>
      </c>
      <c r="BI2017" s="219">
        <f>IF(N2017="nulová",J2017,0)</f>
        <v>0</v>
      </c>
      <c r="BJ2017" s="20" t="s">
        <v>83</v>
      </c>
      <c r="BK2017" s="219">
        <f>ROUND(I2017*H2017,2)</f>
        <v>0</v>
      </c>
      <c r="BL2017" s="20" t="s">
        <v>266</v>
      </c>
      <c r="BM2017" s="218" t="s">
        <v>2265</v>
      </c>
    </row>
    <row r="2018" s="2" customFormat="1">
      <c r="A2018" s="41"/>
      <c r="B2018" s="42"/>
      <c r="C2018" s="43"/>
      <c r="D2018" s="220" t="s">
        <v>155</v>
      </c>
      <c r="E2018" s="43"/>
      <c r="F2018" s="221" t="s">
        <v>2266</v>
      </c>
      <c r="G2018" s="43"/>
      <c r="H2018" s="43"/>
      <c r="I2018" s="222"/>
      <c r="J2018" s="43"/>
      <c r="K2018" s="43"/>
      <c r="L2018" s="47"/>
      <c r="M2018" s="223"/>
      <c r="N2018" s="224"/>
      <c r="O2018" s="87"/>
      <c r="P2018" s="87"/>
      <c r="Q2018" s="87"/>
      <c r="R2018" s="87"/>
      <c r="S2018" s="87"/>
      <c r="T2018" s="88"/>
      <c r="U2018" s="41"/>
      <c r="V2018" s="41"/>
      <c r="W2018" s="41"/>
      <c r="X2018" s="41"/>
      <c r="Y2018" s="41"/>
      <c r="Z2018" s="41"/>
      <c r="AA2018" s="41"/>
      <c r="AB2018" s="41"/>
      <c r="AC2018" s="41"/>
      <c r="AD2018" s="41"/>
      <c r="AE2018" s="41"/>
      <c r="AT2018" s="20" t="s">
        <v>155</v>
      </c>
      <c r="AU2018" s="20" t="s">
        <v>85</v>
      </c>
    </row>
    <row r="2019" s="13" customFormat="1">
      <c r="A2019" s="13"/>
      <c r="B2019" s="225"/>
      <c r="C2019" s="226"/>
      <c r="D2019" s="227" t="s">
        <v>157</v>
      </c>
      <c r="E2019" s="228" t="s">
        <v>19</v>
      </c>
      <c r="F2019" s="229" t="s">
        <v>2259</v>
      </c>
      <c r="G2019" s="226"/>
      <c r="H2019" s="228" t="s">
        <v>19</v>
      </c>
      <c r="I2019" s="230"/>
      <c r="J2019" s="226"/>
      <c r="K2019" s="226"/>
      <c r="L2019" s="231"/>
      <c r="M2019" s="232"/>
      <c r="N2019" s="233"/>
      <c r="O2019" s="233"/>
      <c r="P2019" s="233"/>
      <c r="Q2019" s="233"/>
      <c r="R2019" s="233"/>
      <c r="S2019" s="233"/>
      <c r="T2019" s="234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5" t="s">
        <v>157</v>
      </c>
      <c r="AU2019" s="235" t="s">
        <v>85</v>
      </c>
      <c r="AV2019" s="13" t="s">
        <v>83</v>
      </c>
      <c r="AW2019" s="13" t="s">
        <v>37</v>
      </c>
      <c r="AX2019" s="13" t="s">
        <v>75</v>
      </c>
      <c r="AY2019" s="235" t="s">
        <v>146</v>
      </c>
    </row>
    <row r="2020" s="13" customFormat="1">
      <c r="A2020" s="13"/>
      <c r="B2020" s="225"/>
      <c r="C2020" s="226"/>
      <c r="D2020" s="227" t="s">
        <v>157</v>
      </c>
      <c r="E2020" s="228" t="s">
        <v>19</v>
      </c>
      <c r="F2020" s="229" t="s">
        <v>1788</v>
      </c>
      <c r="G2020" s="226"/>
      <c r="H2020" s="228" t="s">
        <v>19</v>
      </c>
      <c r="I2020" s="230"/>
      <c r="J2020" s="226"/>
      <c r="K2020" s="226"/>
      <c r="L2020" s="231"/>
      <c r="M2020" s="232"/>
      <c r="N2020" s="233"/>
      <c r="O2020" s="233"/>
      <c r="P2020" s="233"/>
      <c r="Q2020" s="233"/>
      <c r="R2020" s="233"/>
      <c r="S2020" s="233"/>
      <c r="T2020" s="234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35" t="s">
        <v>157</v>
      </c>
      <c r="AU2020" s="235" t="s">
        <v>85</v>
      </c>
      <c r="AV2020" s="13" t="s">
        <v>83</v>
      </c>
      <c r="AW2020" s="13" t="s">
        <v>37</v>
      </c>
      <c r="AX2020" s="13" t="s">
        <v>75</v>
      </c>
      <c r="AY2020" s="235" t="s">
        <v>146</v>
      </c>
    </row>
    <row r="2021" s="14" customFormat="1">
      <c r="A2021" s="14"/>
      <c r="B2021" s="236"/>
      <c r="C2021" s="237"/>
      <c r="D2021" s="227" t="s">
        <v>157</v>
      </c>
      <c r="E2021" s="238" t="s">
        <v>19</v>
      </c>
      <c r="F2021" s="239" t="s">
        <v>1789</v>
      </c>
      <c r="G2021" s="237"/>
      <c r="H2021" s="240">
        <v>14.800000000000001</v>
      </c>
      <c r="I2021" s="241"/>
      <c r="J2021" s="237"/>
      <c r="K2021" s="237"/>
      <c r="L2021" s="242"/>
      <c r="M2021" s="243"/>
      <c r="N2021" s="244"/>
      <c r="O2021" s="244"/>
      <c r="P2021" s="244"/>
      <c r="Q2021" s="244"/>
      <c r="R2021" s="244"/>
      <c r="S2021" s="244"/>
      <c r="T2021" s="245"/>
      <c r="U2021" s="14"/>
      <c r="V2021" s="14"/>
      <c r="W2021" s="14"/>
      <c r="X2021" s="14"/>
      <c r="Y2021" s="14"/>
      <c r="Z2021" s="14"/>
      <c r="AA2021" s="14"/>
      <c r="AB2021" s="14"/>
      <c r="AC2021" s="14"/>
      <c r="AD2021" s="14"/>
      <c r="AE2021" s="14"/>
      <c r="AT2021" s="246" t="s">
        <v>157</v>
      </c>
      <c r="AU2021" s="246" t="s">
        <v>85</v>
      </c>
      <c r="AV2021" s="14" t="s">
        <v>85</v>
      </c>
      <c r="AW2021" s="14" t="s">
        <v>37</v>
      </c>
      <c r="AX2021" s="14" t="s">
        <v>75</v>
      </c>
      <c r="AY2021" s="246" t="s">
        <v>146</v>
      </c>
    </row>
    <row r="2022" s="13" customFormat="1">
      <c r="A2022" s="13"/>
      <c r="B2022" s="225"/>
      <c r="C2022" s="226"/>
      <c r="D2022" s="227" t="s">
        <v>157</v>
      </c>
      <c r="E2022" s="228" t="s">
        <v>19</v>
      </c>
      <c r="F2022" s="229" t="s">
        <v>2260</v>
      </c>
      <c r="G2022" s="226"/>
      <c r="H2022" s="228" t="s">
        <v>19</v>
      </c>
      <c r="I2022" s="230"/>
      <c r="J2022" s="226"/>
      <c r="K2022" s="226"/>
      <c r="L2022" s="231"/>
      <c r="M2022" s="232"/>
      <c r="N2022" s="233"/>
      <c r="O2022" s="233"/>
      <c r="P2022" s="233"/>
      <c r="Q2022" s="233"/>
      <c r="R2022" s="233"/>
      <c r="S2022" s="233"/>
      <c r="T2022" s="234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5" t="s">
        <v>157</v>
      </c>
      <c r="AU2022" s="235" t="s">
        <v>85</v>
      </c>
      <c r="AV2022" s="13" t="s">
        <v>83</v>
      </c>
      <c r="AW2022" s="13" t="s">
        <v>37</v>
      </c>
      <c r="AX2022" s="13" t="s">
        <v>75</v>
      </c>
      <c r="AY2022" s="235" t="s">
        <v>146</v>
      </c>
    </row>
    <row r="2023" s="13" customFormat="1">
      <c r="A2023" s="13"/>
      <c r="B2023" s="225"/>
      <c r="C2023" s="226"/>
      <c r="D2023" s="227" t="s">
        <v>157</v>
      </c>
      <c r="E2023" s="228" t="s">
        <v>19</v>
      </c>
      <c r="F2023" s="229" t="s">
        <v>158</v>
      </c>
      <c r="G2023" s="226"/>
      <c r="H2023" s="228" t="s">
        <v>19</v>
      </c>
      <c r="I2023" s="230"/>
      <c r="J2023" s="226"/>
      <c r="K2023" s="226"/>
      <c r="L2023" s="231"/>
      <c r="M2023" s="232"/>
      <c r="N2023" s="233"/>
      <c r="O2023" s="233"/>
      <c r="P2023" s="233"/>
      <c r="Q2023" s="233"/>
      <c r="R2023" s="233"/>
      <c r="S2023" s="233"/>
      <c r="T2023" s="234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5" t="s">
        <v>157</v>
      </c>
      <c r="AU2023" s="235" t="s">
        <v>85</v>
      </c>
      <c r="AV2023" s="13" t="s">
        <v>83</v>
      </c>
      <c r="AW2023" s="13" t="s">
        <v>37</v>
      </c>
      <c r="AX2023" s="13" t="s">
        <v>75</v>
      </c>
      <c r="AY2023" s="235" t="s">
        <v>146</v>
      </c>
    </row>
    <row r="2024" s="14" customFormat="1">
      <c r="A2024" s="14"/>
      <c r="B2024" s="236"/>
      <c r="C2024" s="237"/>
      <c r="D2024" s="227" t="s">
        <v>157</v>
      </c>
      <c r="E2024" s="238" t="s">
        <v>19</v>
      </c>
      <c r="F2024" s="239" t="s">
        <v>340</v>
      </c>
      <c r="G2024" s="237"/>
      <c r="H2024" s="240">
        <v>41.700000000000003</v>
      </c>
      <c r="I2024" s="241"/>
      <c r="J2024" s="237"/>
      <c r="K2024" s="237"/>
      <c r="L2024" s="242"/>
      <c r="M2024" s="243"/>
      <c r="N2024" s="244"/>
      <c r="O2024" s="244"/>
      <c r="P2024" s="244"/>
      <c r="Q2024" s="244"/>
      <c r="R2024" s="244"/>
      <c r="S2024" s="244"/>
      <c r="T2024" s="245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46" t="s">
        <v>157</v>
      </c>
      <c r="AU2024" s="246" t="s">
        <v>85</v>
      </c>
      <c r="AV2024" s="14" t="s">
        <v>85</v>
      </c>
      <c r="AW2024" s="14" t="s">
        <v>37</v>
      </c>
      <c r="AX2024" s="14" t="s">
        <v>75</v>
      </c>
      <c r="AY2024" s="246" t="s">
        <v>146</v>
      </c>
    </row>
    <row r="2025" s="14" customFormat="1">
      <c r="A2025" s="14"/>
      <c r="B2025" s="236"/>
      <c r="C2025" s="237"/>
      <c r="D2025" s="227" t="s">
        <v>157</v>
      </c>
      <c r="E2025" s="238" t="s">
        <v>19</v>
      </c>
      <c r="F2025" s="239" t="s">
        <v>347</v>
      </c>
      <c r="G2025" s="237"/>
      <c r="H2025" s="240">
        <v>22.300000000000001</v>
      </c>
      <c r="I2025" s="241"/>
      <c r="J2025" s="237"/>
      <c r="K2025" s="237"/>
      <c r="L2025" s="242"/>
      <c r="M2025" s="243"/>
      <c r="N2025" s="244"/>
      <c r="O2025" s="244"/>
      <c r="P2025" s="244"/>
      <c r="Q2025" s="244"/>
      <c r="R2025" s="244"/>
      <c r="S2025" s="244"/>
      <c r="T2025" s="245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46" t="s">
        <v>157</v>
      </c>
      <c r="AU2025" s="246" t="s">
        <v>85</v>
      </c>
      <c r="AV2025" s="14" t="s">
        <v>85</v>
      </c>
      <c r="AW2025" s="14" t="s">
        <v>37</v>
      </c>
      <c r="AX2025" s="14" t="s">
        <v>75</v>
      </c>
      <c r="AY2025" s="246" t="s">
        <v>146</v>
      </c>
    </row>
    <row r="2026" s="13" customFormat="1">
      <c r="A2026" s="13"/>
      <c r="B2026" s="225"/>
      <c r="C2026" s="226"/>
      <c r="D2026" s="227" t="s">
        <v>157</v>
      </c>
      <c r="E2026" s="228" t="s">
        <v>19</v>
      </c>
      <c r="F2026" s="229" t="s">
        <v>164</v>
      </c>
      <c r="G2026" s="226"/>
      <c r="H2026" s="228" t="s">
        <v>19</v>
      </c>
      <c r="I2026" s="230"/>
      <c r="J2026" s="226"/>
      <c r="K2026" s="226"/>
      <c r="L2026" s="231"/>
      <c r="M2026" s="232"/>
      <c r="N2026" s="233"/>
      <c r="O2026" s="233"/>
      <c r="P2026" s="233"/>
      <c r="Q2026" s="233"/>
      <c r="R2026" s="233"/>
      <c r="S2026" s="233"/>
      <c r="T2026" s="234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5" t="s">
        <v>157</v>
      </c>
      <c r="AU2026" s="235" t="s">
        <v>85</v>
      </c>
      <c r="AV2026" s="13" t="s">
        <v>83</v>
      </c>
      <c r="AW2026" s="13" t="s">
        <v>37</v>
      </c>
      <c r="AX2026" s="13" t="s">
        <v>75</v>
      </c>
      <c r="AY2026" s="235" t="s">
        <v>146</v>
      </c>
    </row>
    <row r="2027" s="14" customFormat="1">
      <c r="A2027" s="14"/>
      <c r="B2027" s="236"/>
      <c r="C2027" s="237"/>
      <c r="D2027" s="227" t="s">
        <v>157</v>
      </c>
      <c r="E2027" s="238" t="s">
        <v>19</v>
      </c>
      <c r="F2027" s="239" t="s">
        <v>237</v>
      </c>
      <c r="G2027" s="237"/>
      <c r="H2027" s="240">
        <v>9.3000000000000007</v>
      </c>
      <c r="I2027" s="241"/>
      <c r="J2027" s="237"/>
      <c r="K2027" s="237"/>
      <c r="L2027" s="242"/>
      <c r="M2027" s="243"/>
      <c r="N2027" s="244"/>
      <c r="O2027" s="244"/>
      <c r="P2027" s="244"/>
      <c r="Q2027" s="244"/>
      <c r="R2027" s="244"/>
      <c r="S2027" s="244"/>
      <c r="T2027" s="245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46" t="s">
        <v>157</v>
      </c>
      <c r="AU2027" s="246" t="s">
        <v>85</v>
      </c>
      <c r="AV2027" s="14" t="s">
        <v>85</v>
      </c>
      <c r="AW2027" s="14" t="s">
        <v>37</v>
      </c>
      <c r="AX2027" s="14" t="s">
        <v>75</v>
      </c>
      <c r="AY2027" s="246" t="s">
        <v>146</v>
      </c>
    </row>
    <row r="2028" s="13" customFormat="1">
      <c r="A2028" s="13"/>
      <c r="B2028" s="225"/>
      <c r="C2028" s="226"/>
      <c r="D2028" s="227" t="s">
        <v>157</v>
      </c>
      <c r="E2028" s="228" t="s">
        <v>19</v>
      </c>
      <c r="F2028" s="229" t="s">
        <v>353</v>
      </c>
      <c r="G2028" s="226"/>
      <c r="H2028" s="228" t="s">
        <v>19</v>
      </c>
      <c r="I2028" s="230"/>
      <c r="J2028" s="226"/>
      <c r="K2028" s="226"/>
      <c r="L2028" s="231"/>
      <c r="M2028" s="232"/>
      <c r="N2028" s="233"/>
      <c r="O2028" s="233"/>
      <c r="P2028" s="233"/>
      <c r="Q2028" s="233"/>
      <c r="R2028" s="233"/>
      <c r="S2028" s="233"/>
      <c r="T2028" s="234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5" t="s">
        <v>157</v>
      </c>
      <c r="AU2028" s="235" t="s">
        <v>85</v>
      </c>
      <c r="AV2028" s="13" t="s">
        <v>83</v>
      </c>
      <c r="AW2028" s="13" t="s">
        <v>37</v>
      </c>
      <c r="AX2028" s="13" t="s">
        <v>75</v>
      </c>
      <c r="AY2028" s="235" t="s">
        <v>146</v>
      </c>
    </row>
    <row r="2029" s="14" customFormat="1">
      <c r="A2029" s="14"/>
      <c r="B2029" s="236"/>
      <c r="C2029" s="237"/>
      <c r="D2029" s="227" t="s">
        <v>157</v>
      </c>
      <c r="E2029" s="238" t="s">
        <v>19</v>
      </c>
      <c r="F2029" s="239" t="s">
        <v>354</v>
      </c>
      <c r="G2029" s="237"/>
      <c r="H2029" s="240">
        <v>51.600000000000001</v>
      </c>
      <c r="I2029" s="241"/>
      <c r="J2029" s="237"/>
      <c r="K2029" s="237"/>
      <c r="L2029" s="242"/>
      <c r="M2029" s="243"/>
      <c r="N2029" s="244"/>
      <c r="O2029" s="244"/>
      <c r="P2029" s="244"/>
      <c r="Q2029" s="244"/>
      <c r="R2029" s="244"/>
      <c r="S2029" s="244"/>
      <c r="T2029" s="245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46" t="s">
        <v>157</v>
      </c>
      <c r="AU2029" s="246" t="s">
        <v>85</v>
      </c>
      <c r="AV2029" s="14" t="s">
        <v>85</v>
      </c>
      <c r="AW2029" s="14" t="s">
        <v>37</v>
      </c>
      <c r="AX2029" s="14" t="s">
        <v>75</v>
      </c>
      <c r="AY2029" s="246" t="s">
        <v>146</v>
      </c>
    </row>
    <row r="2030" s="15" customFormat="1">
      <c r="A2030" s="15"/>
      <c r="B2030" s="247"/>
      <c r="C2030" s="248"/>
      <c r="D2030" s="227" t="s">
        <v>157</v>
      </c>
      <c r="E2030" s="249" t="s">
        <v>19</v>
      </c>
      <c r="F2030" s="250" t="s">
        <v>162</v>
      </c>
      <c r="G2030" s="248"/>
      <c r="H2030" s="251">
        <v>139.69999999999999</v>
      </c>
      <c r="I2030" s="252"/>
      <c r="J2030" s="248"/>
      <c r="K2030" s="248"/>
      <c r="L2030" s="253"/>
      <c r="M2030" s="254"/>
      <c r="N2030" s="255"/>
      <c r="O2030" s="255"/>
      <c r="P2030" s="255"/>
      <c r="Q2030" s="255"/>
      <c r="R2030" s="255"/>
      <c r="S2030" s="255"/>
      <c r="T2030" s="256"/>
      <c r="U2030" s="15"/>
      <c r="V2030" s="15"/>
      <c r="W2030" s="15"/>
      <c r="X2030" s="15"/>
      <c r="Y2030" s="15"/>
      <c r="Z2030" s="15"/>
      <c r="AA2030" s="15"/>
      <c r="AB2030" s="15"/>
      <c r="AC2030" s="15"/>
      <c r="AD2030" s="15"/>
      <c r="AE2030" s="15"/>
      <c r="AT2030" s="257" t="s">
        <v>157</v>
      </c>
      <c r="AU2030" s="257" t="s">
        <v>85</v>
      </c>
      <c r="AV2030" s="15" t="s">
        <v>163</v>
      </c>
      <c r="AW2030" s="15" t="s">
        <v>37</v>
      </c>
      <c r="AX2030" s="15" t="s">
        <v>75</v>
      </c>
      <c r="AY2030" s="257" t="s">
        <v>146</v>
      </c>
    </row>
    <row r="2031" s="13" customFormat="1">
      <c r="A2031" s="13"/>
      <c r="B2031" s="225"/>
      <c r="C2031" s="226"/>
      <c r="D2031" s="227" t="s">
        <v>157</v>
      </c>
      <c r="E2031" s="228" t="s">
        <v>19</v>
      </c>
      <c r="F2031" s="229" t="s">
        <v>2261</v>
      </c>
      <c r="G2031" s="226"/>
      <c r="H2031" s="228" t="s">
        <v>19</v>
      </c>
      <c r="I2031" s="230"/>
      <c r="J2031" s="226"/>
      <c r="K2031" s="226"/>
      <c r="L2031" s="231"/>
      <c r="M2031" s="232"/>
      <c r="N2031" s="233"/>
      <c r="O2031" s="233"/>
      <c r="P2031" s="233"/>
      <c r="Q2031" s="233"/>
      <c r="R2031" s="233"/>
      <c r="S2031" s="233"/>
      <c r="T2031" s="234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35" t="s">
        <v>157</v>
      </c>
      <c r="AU2031" s="235" t="s">
        <v>85</v>
      </c>
      <c r="AV2031" s="13" t="s">
        <v>83</v>
      </c>
      <c r="AW2031" s="13" t="s">
        <v>37</v>
      </c>
      <c r="AX2031" s="13" t="s">
        <v>75</v>
      </c>
      <c r="AY2031" s="235" t="s">
        <v>146</v>
      </c>
    </row>
    <row r="2032" s="14" customFormat="1">
      <c r="A2032" s="14"/>
      <c r="B2032" s="236"/>
      <c r="C2032" s="237"/>
      <c r="D2032" s="227" t="s">
        <v>157</v>
      </c>
      <c r="E2032" s="238" t="s">
        <v>19</v>
      </c>
      <c r="F2032" s="239" t="s">
        <v>372</v>
      </c>
      <c r="G2032" s="237"/>
      <c r="H2032" s="240">
        <v>96.659999999999997</v>
      </c>
      <c r="I2032" s="241"/>
      <c r="J2032" s="237"/>
      <c r="K2032" s="237"/>
      <c r="L2032" s="242"/>
      <c r="M2032" s="243"/>
      <c r="N2032" s="244"/>
      <c r="O2032" s="244"/>
      <c r="P2032" s="244"/>
      <c r="Q2032" s="244"/>
      <c r="R2032" s="244"/>
      <c r="S2032" s="244"/>
      <c r="T2032" s="245"/>
      <c r="U2032" s="14"/>
      <c r="V2032" s="14"/>
      <c r="W2032" s="14"/>
      <c r="X2032" s="14"/>
      <c r="Y2032" s="14"/>
      <c r="Z2032" s="14"/>
      <c r="AA2032" s="14"/>
      <c r="AB2032" s="14"/>
      <c r="AC2032" s="14"/>
      <c r="AD2032" s="14"/>
      <c r="AE2032" s="14"/>
      <c r="AT2032" s="246" t="s">
        <v>157</v>
      </c>
      <c r="AU2032" s="246" t="s">
        <v>85</v>
      </c>
      <c r="AV2032" s="14" t="s">
        <v>85</v>
      </c>
      <c r="AW2032" s="14" t="s">
        <v>37</v>
      </c>
      <c r="AX2032" s="14" t="s">
        <v>75</v>
      </c>
      <c r="AY2032" s="246" t="s">
        <v>146</v>
      </c>
    </row>
    <row r="2033" s="14" customFormat="1">
      <c r="A2033" s="14"/>
      <c r="B2033" s="236"/>
      <c r="C2033" s="237"/>
      <c r="D2033" s="227" t="s">
        <v>157</v>
      </c>
      <c r="E2033" s="238" t="s">
        <v>19</v>
      </c>
      <c r="F2033" s="239" t="s">
        <v>373</v>
      </c>
      <c r="G2033" s="237"/>
      <c r="H2033" s="240">
        <v>162</v>
      </c>
      <c r="I2033" s="241"/>
      <c r="J2033" s="237"/>
      <c r="K2033" s="237"/>
      <c r="L2033" s="242"/>
      <c r="M2033" s="243"/>
      <c r="N2033" s="244"/>
      <c r="O2033" s="244"/>
      <c r="P2033" s="244"/>
      <c r="Q2033" s="244"/>
      <c r="R2033" s="244"/>
      <c r="S2033" s="244"/>
      <c r="T2033" s="245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46" t="s">
        <v>157</v>
      </c>
      <c r="AU2033" s="246" t="s">
        <v>85</v>
      </c>
      <c r="AV2033" s="14" t="s">
        <v>85</v>
      </c>
      <c r="AW2033" s="14" t="s">
        <v>37</v>
      </c>
      <c r="AX2033" s="14" t="s">
        <v>75</v>
      </c>
      <c r="AY2033" s="246" t="s">
        <v>146</v>
      </c>
    </row>
    <row r="2034" s="14" customFormat="1">
      <c r="A2034" s="14"/>
      <c r="B2034" s="236"/>
      <c r="C2034" s="237"/>
      <c r="D2034" s="227" t="s">
        <v>157</v>
      </c>
      <c r="E2034" s="238" t="s">
        <v>19</v>
      </c>
      <c r="F2034" s="239" t="s">
        <v>374</v>
      </c>
      <c r="G2034" s="237"/>
      <c r="H2034" s="240">
        <v>97.739999999999995</v>
      </c>
      <c r="I2034" s="241"/>
      <c r="J2034" s="237"/>
      <c r="K2034" s="237"/>
      <c r="L2034" s="242"/>
      <c r="M2034" s="243"/>
      <c r="N2034" s="244"/>
      <c r="O2034" s="244"/>
      <c r="P2034" s="244"/>
      <c r="Q2034" s="244"/>
      <c r="R2034" s="244"/>
      <c r="S2034" s="244"/>
      <c r="T2034" s="245"/>
      <c r="U2034" s="14"/>
      <c r="V2034" s="14"/>
      <c r="W2034" s="14"/>
      <c r="X2034" s="14"/>
      <c r="Y2034" s="14"/>
      <c r="Z2034" s="14"/>
      <c r="AA2034" s="14"/>
      <c r="AB2034" s="14"/>
      <c r="AC2034" s="14"/>
      <c r="AD2034" s="14"/>
      <c r="AE2034" s="14"/>
      <c r="AT2034" s="246" t="s">
        <v>157</v>
      </c>
      <c r="AU2034" s="246" t="s">
        <v>85</v>
      </c>
      <c r="AV2034" s="14" t="s">
        <v>85</v>
      </c>
      <c r="AW2034" s="14" t="s">
        <v>37</v>
      </c>
      <c r="AX2034" s="14" t="s">
        <v>75</v>
      </c>
      <c r="AY2034" s="246" t="s">
        <v>146</v>
      </c>
    </row>
    <row r="2035" s="14" customFormat="1">
      <c r="A2035" s="14"/>
      <c r="B2035" s="236"/>
      <c r="C2035" s="237"/>
      <c r="D2035" s="227" t="s">
        <v>157</v>
      </c>
      <c r="E2035" s="238" t="s">
        <v>19</v>
      </c>
      <c r="F2035" s="239" t="s">
        <v>376</v>
      </c>
      <c r="G2035" s="237"/>
      <c r="H2035" s="240">
        <v>16.899999999999999</v>
      </c>
      <c r="I2035" s="241"/>
      <c r="J2035" s="237"/>
      <c r="K2035" s="237"/>
      <c r="L2035" s="242"/>
      <c r="M2035" s="243"/>
      <c r="N2035" s="244"/>
      <c r="O2035" s="244"/>
      <c r="P2035" s="244"/>
      <c r="Q2035" s="244"/>
      <c r="R2035" s="244"/>
      <c r="S2035" s="244"/>
      <c r="T2035" s="245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46" t="s">
        <v>157</v>
      </c>
      <c r="AU2035" s="246" t="s">
        <v>85</v>
      </c>
      <c r="AV2035" s="14" t="s">
        <v>85</v>
      </c>
      <c r="AW2035" s="14" t="s">
        <v>37</v>
      </c>
      <c r="AX2035" s="14" t="s">
        <v>75</v>
      </c>
      <c r="AY2035" s="246" t="s">
        <v>146</v>
      </c>
    </row>
    <row r="2036" s="14" customFormat="1">
      <c r="A2036" s="14"/>
      <c r="B2036" s="236"/>
      <c r="C2036" s="237"/>
      <c r="D2036" s="227" t="s">
        <v>157</v>
      </c>
      <c r="E2036" s="238" t="s">
        <v>19</v>
      </c>
      <c r="F2036" s="239" t="s">
        <v>377</v>
      </c>
      <c r="G2036" s="237"/>
      <c r="H2036" s="240">
        <v>-1.9199999999999999</v>
      </c>
      <c r="I2036" s="241"/>
      <c r="J2036" s="237"/>
      <c r="K2036" s="237"/>
      <c r="L2036" s="242"/>
      <c r="M2036" s="243"/>
      <c r="N2036" s="244"/>
      <c r="O2036" s="244"/>
      <c r="P2036" s="244"/>
      <c r="Q2036" s="244"/>
      <c r="R2036" s="244"/>
      <c r="S2036" s="244"/>
      <c r="T2036" s="245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46" t="s">
        <v>157</v>
      </c>
      <c r="AU2036" s="246" t="s">
        <v>85</v>
      </c>
      <c r="AV2036" s="14" t="s">
        <v>85</v>
      </c>
      <c r="AW2036" s="14" t="s">
        <v>37</v>
      </c>
      <c r="AX2036" s="14" t="s">
        <v>75</v>
      </c>
      <c r="AY2036" s="246" t="s">
        <v>146</v>
      </c>
    </row>
    <row r="2037" s="14" customFormat="1">
      <c r="A2037" s="14"/>
      <c r="B2037" s="236"/>
      <c r="C2037" s="237"/>
      <c r="D2037" s="227" t="s">
        <v>157</v>
      </c>
      <c r="E2037" s="238" t="s">
        <v>19</v>
      </c>
      <c r="F2037" s="239" t="s">
        <v>378</v>
      </c>
      <c r="G2037" s="237"/>
      <c r="H2037" s="240">
        <v>3.25</v>
      </c>
      <c r="I2037" s="241"/>
      <c r="J2037" s="237"/>
      <c r="K2037" s="237"/>
      <c r="L2037" s="242"/>
      <c r="M2037" s="243"/>
      <c r="N2037" s="244"/>
      <c r="O2037" s="244"/>
      <c r="P2037" s="244"/>
      <c r="Q2037" s="244"/>
      <c r="R2037" s="244"/>
      <c r="S2037" s="244"/>
      <c r="T2037" s="245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46" t="s">
        <v>157</v>
      </c>
      <c r="AU2037" s="246" t="s">
        <v>85</v>
      </c>
      <c r="AV2037" s="14" t="s">
        <v>85</v>
      </c>
      <c r="AW2037" s="14" t="s">
        <v>37</v>
      </c>
      <c r="AX2037" s="14" t="s">
        <v>75</v>
      </c>
      <c r="AY2037" s="246" t="s">
        <v>146</v>
      </c>
    </row>
    <row r="2038" s="14" customFormat="1">
      <c r="A2038" s="14"/>
      <c r="B2038" s="236"/>
      <c r="C2038" s="237"/>
      <c r="D2038" s="227" t="s">
        <v>157</v>
      </c>
      <c r="E2038" s="238" t="s">
        <v>19</v>
      </c>
      <c r="F2038" s="239" t="s">
        <v>379</v>
      </c>
      <c r="G2038" s="237"/>
      <c r="H2038" s="240">
        <v>12.48</v>
      </c>
      <c r="I2038" s="241"/>
      <c r="J2038" s="237"/>
      <c r="K2038" s="237"/>
      <c r="L2038" s="242"/>
      <c r="M2038" s="243"/>
      <c r="N2038" s="244"/>
      <c r="O2038" s="244"/>
      <c r="P2038" s="244"/>
      <c r="Q2038" s="244"/>
      <c r="R2038" s="244"/>
      <c r="S2038" s="244"/>
      <c r="T2038" s="245"/>
      <c r="U2038" s="14"/>
      <c r="V2038" s="14"/>
      <c r="W2038" s="14"/>
      <c r="X2038" s="14"/>
      <c r="Y2038" s="14"/>
      <c r="Z2038" s="14"/>
      <c r="AA2038" s="14"/>
      <c r="AB2038" s="14"/>
      <c r="AC2038" s="14"/>
      <c r="AD2038" s="14"/>
      <c r="AE2038" s="14"/>
      <c r="AT2038" s="246" t="s">
        <v>157</v>
      </c>
      <c r="AU2038" s="246" t="s">
        <v>85</v>
      </c>
      <c r="AV2038" s="14" t="s">
        <v>85</v>
      </c>
      <c r="AW2038" s="14" t="s">
        <v>37</v>
      </c>
      <c r="AX2038" s="14" t="s">
        <v>75</v>
      </c>
      <c r="AY2038" s="246" t="s">
        <v>146</v>
      </c>
    </row>
    <row r="2039" s="14" customFormat="1">
      <c r="A2039" s="14"/>
      <c r="B2039" s="236"/>
      <c r="C2039" s="237"/>
      <c r="D2039" s="227" t="s">
        <v>157</v>
      </c>
      <c r="E2039" s="238" t="s">
        <v>19</v>
      </c>
      <c r="F2039" s="239" t="s">
        <v>380</v>
      </c>
      <c r="G2039" s="237"/>
      <c r="H2039" s="240">
        <v>-1.1200000000000001</v>
      </c>
      <c r="I2039" s="241"/>
      <c r="J2039" s="237"/>
      <c r="K2039" s="237"/>
      <c r="L2039" s="242"/>
      <c r="M2039" s="243"/>
      <c r="N2039" s="244"/>
      <c r="O2039" s="244"/>
      <c r="P2039" s="244"/>
      <c r="Q2039" s="244"/>
      <c r="R2039" s="244"/>
      <c r="S2039" s="244"/>
      <c r="T2039" s="245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46" t="s">
        <v>157</v>
      </c>
      <c r="AU2039" s="246" t="s">
        <v>85</v>
      </c>
      <c r="AV2039" s="14" t="s">
        <v>85</v>
      </c>
      <c r="AW2039" s="14" t="s">
        <v>37</v>
      </c>
      <c r="AX2039" s="14" t="s">
        <v>75</v>
      </c>
      <c r="AY2039" s="246" t="s">
        <v>146</v>
      </c>
    </row>
    <row r="2040" s="14" customFormat="1">
      <c r="A2040" s="14"/>
      <c r="B2040" s="236"/>
      <c r="C2040" s="237"/>
      <c r="D2040" s="227" t="s">
        <v>157</v>
      </c>
      <c r="E2040" s="238" t="s">
        <v>19</v>
      </c>
      <c r="F2040" s="239" t="s">
        <v>381</v>
      </c>
      <c r="G2040" s="237"/>
      <c r="H2040" s="240">
        <v>0.47999999999999998</v>
      </c>
      <c r="I2040" s="241"/>
      <c r="J2040" s="237"/>
      <c r="K2040" s="237"/>
      <c r="L2040" s="242"/>
      <c r="M2040" s="243"/>
      <c r="N2040" s="244"/>
      <c r="O2040" s="244"/>
      <c r="P2040" s="244"/>
      <c r="Q2040" s="244"/>
      <c r="R2040" s="244"/>
      <c r="S2040" s="244"/>
      <c r="T2040" s="245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46" t="s">
        <v>157</v>
      </c>
      <c r="AU2040" s="246" t="s">
        <v>85</v>
      </c>
      <c r="AV2040" s="14" t="s">
        <v>85</v>
      </c>
      <c r="AW2040" s="14" t="s">
        <v>37</v>
      </c>
      <c r="AX2040" s="14" t="s">
        <v>75</v>
      </c>
      <c r="AY2040" s="246" t="s">
        <v>146</v>
      </c>
    </row>
    <row r="2041" s="14" customFormat="1">
      <c r="A2041" s="14"/>
      <c r="B2041" s="236"/>
      <c r="C2041" s="237"/>
      <c r="D2041" s="227" t="s">
        <v>157</v>
      </c>
      <c r="E2041" s="238" t="s">
        <v>19</v>
      </c>
      <c r="F2041" s="239" t="s">
        <v>313</v>
      </c>
      <c r="G2041" s="237"/>
      <c r="H2041" s="240">
        <v>5.0999999999999996</v>
      </c>
      <c r="I2041" s="241"/>
      <c r="J2041" s="237"/>
      <c r="K2041" s="237"/>
      <c r="L2041" s="242"/>
      <c r="M2041" s="243"/>
      <c r="N2041" s="244"/>
      <c r="O2041" s="244"/>
      <c r="P2041" s="244"/>
      <c r="Q2041" s="244"/>
      <c r="R2041" s="244"/>
      <c r="S2041" s="244"/>
      <c r="T2041" s="245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46" t="s">
        <v>157</v>
      </c>
      <c r="AU2041" s="246" t="s">
        <v>85</v>
      </c>
      <c r="AV2041" s="14" t="s">
        <v>85</v>
      </c>
      <c r="AW2041" s="14" t="s">
        <v>37</v>
      </c>
      <c r="AX2041" s="14" t="s">
        <v>75</v>
      </c>
      <c r="AY2041" s="246" t="s">
        <v>146</v>
      </c>
    </row>
    <row r="2042" s="14" customFormat="1">
      <c r="A2042" s="14"/>
      <c r="B2042" s="236"/>
      <c r="C2042" s="237"/>
      <c r="D2042" s="227" t="s">
        <v>157</v>
      </c>
      <c r="E2042" s="238" t="s">
        <v>19</v>
      </c>
      <c r="F2042" s="239" t="s">
        <v>314</v>
      </c>
      <c r="G2042" s="237"/>
      <c r="H2042" s="240">
        <v>-2.8799999999999999</v>
      </c>
      <c r="I2042" s="241"/>
      <c r="J2042" s="237"/>
      <c r="K2042" s="237"/>
      <c r="L2042" s="242"/>
      <c r="M2042" s="243"/>
      <c r="N2042" s="244"/>
      <c r="O2042" s="244"/>
      <c r="P2042" s="244"/>
      <c r="Q2042" s="244"/>
      <c r="R2042" s="244"/>
      <c r="S2042" s="244"/>
      <c r="T2042" s="245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46" t="s">
        <v>157</v>
      </c>
      <c r="AU2042" s="246" t="s">
        <v>85</v>
      </c>
      <c r="AV2042" s="14" t="s">
        <v>85</v>
      </c>
      <c r="AW2042" s="14" t="s">
        <v>37</v>
      </c>
      <c r="AX2042" s="14" t="s">
        <v>75</v>
      </c>
      <c r="AY2042" s="246" t="s">
        <v>146</v>
      </c>
    </row>
    <row r="2043" s="14" customFormat="1">
      <c r="A2043" s="14"/>
      <c r="B2043" s="236"/>
      <c r="C2043" s="237"/>
      <c r="D2043" s="227" t="s">
        <v>157</v>
      </c>
      <c r="E2043" s="238" t="s">
        <v>19</v>
      </c>
      <c r="F2043" s="239" t="s">
        <v>382</v>
      </c>
      <c r="G2043" s="237"/>
      <c r="H2043" s="240">
        <v>1.8999999999999999</v>
      </c>
      <c r="I2043" s="241"/>
      <c r="J2043" s="237"/>
      <c r="K2043" s="237"/>
      <c r="L2043" s="242"/>
      <c r="M2043" s="243"/>
      <c r="N2043" s="244"/>
      <c r="O2043" s="244"/>
      <c r="P2043" s="244"/>
      <c r="Q2043" s="244"/>
      <c r="R2043" s="244"/>
      <c r="S2043" s="244"/>
      <c r="T2043" s="245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46" t="s">
        <v>157</v>
      </c>
      <c r="AU2043" s="246" t="s">
        <v>85</v>
      </c>
      <c r="AV2043" s="14" t="s">
        <v>85</v>
      </c>
      <c r="AW2043" s="14" t="s">
        <v>37</v>
      </c>
      <c r="AX2043" s="14" t="s">
        <v>75</v>
      </c>
      <c r="AY2043" s="246" t="s">
        <v>146</v>
      </c>
    </row>
    <row r="2044" s="15" customFormat="1">
      <c r="A2044" s="15"/>
      <c r="B2044" s="247"/>
      <c r="C2044" s="248"/>
      <c r="D2044" s="227" t="s">
        <v>157</v>
      </c>
      <c r="E2044" s="249" t="s">
        <v>19</v>
      </c>
      <c r="F2044" s="250" t="s">
        <v>162</v>
      </c>
      <c r="G2044" s="248"/>
      <c r="H2044" s="251">
        <v>390.58999999999998</v>
      </c>
      <c r="I2044" s="252"/>
      <c r="J2044" s="248"/>
      <c r="K2044" s="248"/>
      <c r="L2044" s="253"/>
      <c r="M2044" s="254"/>
      <c r="N2044" s="255"/>
      <c r="O2044" s="255"/>
      <c r="P2044" s="255"/>
      <c r="Q2044" s="255"/>
      <c r="R2044" s="255"/>
      <c r="S2044" s="255"/>
      <c r="T2044" s="256"/>
      <c r="U2044" s="15"/>
      <c r="V2044" s="15"/>
      <c r="W2044" s="15"/>
      <c r="X2044" s="15"/>
      <c r="Y2044" s="15"/>
      <c r="Z2044" s="15"/>
      <c r="AA2044" s="15"/>
      <c r="AB2044" s="15"/>
      <c r="AC2044" s="15"/>
      <c r="AD2044" s="15"/>
      <c r="AE2044" s="15"/>
      <c r="AT2044" s="257" t="s">
        <v>157</v>
      </c>
      <c r="AU2044" s="257" t="s">
        <v>85</v>
      </c>
      <c r="AV2044" s="15" t="s">
        <v>163</v>
      </c>
      <c r="AW2044" s="15" t="s">
        <v>37</v>
      </c>
      <c r="AX2044" s="15" t="s">
        <v>75</v>
      </c>
      <c r="AY2044" s="257" t="s">
        <v>146</v>
      </c>
    </row>
    <row r="2045" s="16" customFormat="1">
      <c r="A2045" s="16"/>
      <c r="B2045" s="258"/>
      <c r="C2045" s="259"/>
      <c r="D2045" s="227" t="s">
        <v>157</v>
      </c>
      <c r="E2045" s="260" t="s">
        <v>19</v>
      </c>
      <c r="F2045" s="261" t="s">
        <v>167</v>
      </c>
      <c r="G2045" s="259"/>
      <c r="H2045" s="262">
        <v>530.28999999999996</v>
      </c>
      <c r="I2045" s="263"/>
      <c r="J2045" s="259"/>
      <c r="K2045" s="259"/>
      <c r="L2045" s="264"/>
      <c r="M2045" s="265"/>
      <c r="N2045" s="266"/>
      <c r="O2045" s="266"/>
      <c r="P2045" s="266"/>
      <c r="Q2045" s="266"/>
      <c r="R2045" s="266"/>
      <c r="S2045" s="266"/>
      <c r="T2045" s="267"/>
      <c r="U2045" s="16"/>
      <c r="V2045" s="16"/>
      <c r="W2045" s="16"/>
      <c r="X2045" s="16"/>
      <c r="Y2045" s="16"/>
      <c r="Z2045" s="16"/>
      <c r="AA2045" s="16"/>
      <c r="AB2045" s="16"/>
      <c r="AC2045" s="16"/>
      <c r="AD2045" s="16"/>
      <c r="AE2045" s="16"/>
      <c r="AT2045" s="268" t="s">
        <v>157</v>
      </c>
      <c r="AU2045" s="268" t="s">
        <v>85</v>
      </c>
      <c r="AV2045" s="16" t="s">
        <v>153</v>
      </c>
      <c r="AW2045" s="16" t="s">
        <v>37</v>
      </c>
      <c r="AX2045" s="16" t="s">
        <v>83</v>
      </c>
      <c r="AY2045" s="268" t="s">
        <v>146</v>
      </c>
    </row>
    <row r="2046" s="12" customFormat="1" ht="25.92" customHeight="1">
      <c r="A2046" s="12"/>
      <c r="B2046" s="191"/>
      <c r="C2046" s="192"/>
      <c r="D2046" s="193" t="s">
        <v>74</v>
      </c>
      <c r="E2046" s="194" t="s">
        <v>2267</v>
      </c>
      <c r="F2046" s="194" t="s">
        <v>2268</v>
      </c>
      <c r="G2046" s="192"/>
      <c r="H2046" s="192"/>
      <c r="I2046" s="195"/>
      <c r="J2046" s="196">
        <f>BK2046</f>
        <v>0</v>
      </c>
      <c r="K2046" s="192"/>
      <c r="L2046" s="197"/>
      <c r="M2046" s="198"/>
      <c r="N2046" s="199"/>
      <c r="O2046" s="199"/>
      <c r="P2046" s="200">
        <f>SUM(P2047:P2051)</f>
        <v>0</v>
      </c>
      <c r="Q2046" s="199"/>
      <c r="R2046" s="200">
        <f>SUM(R2047:R2051)</f>
        <v>0</v>
      </c>
      <c r="S2046" s="199"/>
      <c r="T2046" s="201">
        <f>SUM(T2047:T2051)</f>
        <v>0</v>
      </c>
      <c r="U2046" s="12"/>
      <c r="V2046" s="12"/>
      <c r="W2046" s="12"/>
      <c r="X2046" s="12"/>
      <c r="Y2046" s="12"/>
      <c r="Z2046" s="12"/>
      <c r="AA2046" s="12"/>
      <c r="AB2046" s="12"/>
      <c r="AC2046" s="12"/>
      <c r="AD2046" s="12"/>
      <c r="AE2046" s="12"/>
      <c r="AR2046" s="202" t="s">
        <v>153</v>
      </c>
      <c r="AT2046" s="203" t="s">
        <v>74</v>
      </c>
      <c r="AU2046" s="203" t="s">
        <v>75</v>
      </c>
      <c r="AY2046" s="202" t="s">
        <v>146</v>
      </c>
      <c r="BK2046" s="204">
        <f>SUM(BK2047:BK2051)</f>
        <v>0</v>
      </c>
    </row>
    <row r="2047" s="2" customFormat="1" ht="16.5" customHeight="1">
      <c r="A2047" s="41"/>
      <c r="B2047" s="42"/>
      <c r="C2047" s="207" t="s">
        <v>2269</v>
      </c>
      <c r="D2047" s="207" t="s">
        <v>148</v>
      </c>
      <c r="E2047" s="208" t="s">
        <v>2270</v>
      </c>
      <c r="F2047" s="209" t="s">
        <v>2271</v>
      </c>
      <c r="G2047" s="210" t="s">
        <v>2272</v>
      </c>
      <c r="H2047" s="211">
        <v>150</v>
      </c>
      <c r="I2047" s="212"/>
      <c r="J2047" s="213">
        <f>ROUND(I2047*H2047,2)</f>
        <v>0</v>
      </c>
      <c r="K2047" s="209" t="s">
        <v>152</v>
      </c>
      <c r="L2047" s="47"/>
      <c r="M2047" s="214" t="s">
        <v>19</v>
      </c>
      <c r="N2047" s="215" t="s">
        <v>46</v>
      </c>
      <c r="O2047" s="87"/>
      <c r="P2047" s="216">
        <f>O2047*H2047</f>
        <v>0</v>
      </c>
      <c r="Q2047" s="216">
        <v>0</v>
      </c>
      <c r="R2047" s="216">
        <f>Q2047*H2047</f>
        <v>0</v>
      </c>
      <c r="S2047" s="216">
        <v>0</v>
      </c>
      <c r="T2047" s="217">
        <f>S2047*H2047</f>
        <v>0</v>
      </c>
      <c r="U2047" s="41"/>
      <c r="V2047" s="41"/>
      <c r="W2047" s="41"/>
      <c r="X2047" s="41"/>
      <c r="Y2047" s="41"/>
      <c r="Z2047" s="41"/>
      <c r="AA2047" s="41"/>
      <c r="AB2047" s="41"/>
      <c r="AC2047" s="41"/>
      <c r="AD2047" s="41"/>
      <c r="AE2047" s="41"/>
      <c r="AR2047" s="218" t="s">
        <v>2273</v>
      </c>
      <c r="AT2047" s="218" t="s">
        <v>148</v>
      </c>
      <c r="AU2047" s="218" t="s">
        <v>83</v>
      </c>
      <c r="AY2047" s="20" t="s">
        <v>146</v>
      </c>
      <c r="BE2047" s="219">
        <f>IF(N2047="základní",J2047,0)</f>
        <v>0</v>
      </c>
      <c r="BF2047" s="219">
        <f>IF(N2047="snížená",J2047,0)</f>
        <v>0</v>
      </c>
      <c r="BG2047" s="219">
        <f>IF(N2047="zákl. přenesená",J2047,0)</f>
        <v>0</v>
      </c>
      <c r="BH2047" s="219">
        <f>IF(N2047="sníž. přenesená",J2047,0)</f>
        <v>0</v>
      </c>
      <c r="BI2047" s="219">
        <f>IF(N2047="nulová",J2047,0)</f>
        <v>0</v>
      </c>
      <c r="BJ2047" s="20" t="s">
        <v>83</v>
      </c>
      <c r="BK2047" s="219">
        <f>ROUND(I2047*H2047,2)</f>
        <v>0</v>
      </c>
      <c r="BL2047" s="20" t="s">
        <v>2273</v>
      </c>
      <c r="BM2047" s="218" t="s">
        <v>2274</v>
      </c>
    </row>
    <row r="2048" s="2" customFormat="1">
      <c r="A2048" s="41"/>
      <c r="B2048" s="42"/>
      <c r="C2048" s="43"/>
      <c r="D2048" s="220" t="s">
        <v>155</v>
      </c>
      <c r="E2048" s="43"/>
      <c r="F2048" s="221" t="s">
        <v>2275</v>
      </c>
      <c r="G2048" s="43"/>
      <c r="H2048" s="43"/>
      <c r="I2048" s="222"/>
      <c r="J2048" s="43"/>
      <c r="K2048" s="43"/>
      <c r="L2048" s="47"/>
      <c r="M2048" s="223"/>
      <c r="N2048" s="224"/>
      <c r="O2048" s="87"/>
      <c r="P2048" s="87"/>
      <c r="Q2048" s="87"/>
      <c r="R2048" s="87"/>
      <c r="S2048" s="87"/>
      <c r="T2048" s="88"/>
      <c r="U2048" s="41"/>
      <c r="V2048" s="41"/>
      <c r="W2048" s="41"/>
      <c r="X2048" s="41"/>
      <c r="Y2048" s="41"/>
      <c r="Z2048" s="41"/>
      <c r="AA2048" s="41"/>
      <c r="AB2048" s="41"/>
      <c r="AC2048" s="41"/>
      <c r="AD2048" s="41"/>
      <c r="AE2048" s="41"/>
      <c r="AT2048" s="20" t="s">
        <v>155</v>
      </c>
      <c r="AU2048" s="20" t="s">
        <v>83</v>
      </c>
    </row>
    <row r="2049" s="13" customFormat="1">
      <c r="A2049" s="13"/>
      <c r="B2049" s="225"/>
      <c r="C2049" s="226"/>
      <c r="D2049" s="227" t="s">
        <v>157</v>
      </c>
      <c r="E2049" s="228" t="s">
        <v>19</v>
      </c>
      <c r="F2049" s="229" t="s">
        <v>2276</v>
      </c>
      <c r="G2049" s="226"/>
      <c r="H2049" s="228" t="s">
        <v>19</v>
      </c>
      <c r="I2049" s="230"/>
      <c r="J2049" s="226"/>
      <c r="K2049" s="226"/>
      <c r="L2049" s="231"/>
      <c r="M2049" s="232"/>
      <c r="N2049" s="233"/>
      <c r="O2049" s="233"/>
      <c r="P2049" s="233"/>
      <c r="Q2049" s="233"/>
      <c r="R2049" s="233"/>
      <c r="S2049" s="233"/>
      <c r="T2049" s="234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5" t="s">
        <v>157</v>
      </c>
      <c r="AU2049" s="235" t="s">
        <v>83</v>
      </c>
      <c r="AV2049" s="13" t="s">
        <v>83</v>
      </c>
      <c r="AW2049" s="13" t="s">
        <v>37</v>
      </c>
      <c r="AX2049" s="13" t="s">
        <v>75</v>
      </c>
      <c r="AY2049" s="235" t="s">
        <v>146</v>
      </c>
    </row>
    <row r="2050" s="14" customFormat="1">
      <c r="A2050" s="14"/>
      <c r="B2050" s="236"/>
      <c r="C2050" s="237"/>
      <c r="D2050" s="227" t="s">
        <v>157</v>
      </c>
      <c r="E2050" s="238" t="s">
        <v>19</v>
      </c>
      <c r="F2050" s="239" t="s">
        <v>2277</v>
      </c>
      <c r="G2050" s="237"/>
      <c r="H2050" s="240">
        <v>150</v>
      </c>
      <c r="I2050" s="241"/>
      <c r="J2050" s="237"/>
      <c r="K2050" s="237"/>
      <c r="L2050" s="242"/>
      <c r="M2050" s="243"/>
      <c r="N2050" s="244"/>
      <c r="O2050" s="244"/>
      <c r="P2050" s="244"/>
      <c r="Q2050" s="244"/>
      <c r="R2050" s="244"/>
      <c r="S2050" s="244"/>
      <c r="T2050" s="245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46" t="s">
        <v>157</v>
      </c>
      <c r="AU2050" s="246" t="s">
        <v>83</v>
      </c>
      <c r="AV2050" s="14" t="s">
        <v>85</v>
      </c>
      <c r="AW2050" s="14" t="s">
        <v>37</v>
      </c>
      <c r="AX2050" s="14" t="s">
        <v>75</v>
      </c>
      <c r="AY2050" s="246" t="s">
        <v>146</v>
      </c>
    </row>
    <row r="2051" s="16" customFormat="1">
      <c r="A2051" s="16"/>
      <c r="B2051" s="258"/>
      <c r="C2051" s="259"/>
      <c r="D2051" s="227" t="s">
        <v>157</v>
      </c>
      <c r="E2051" s="260" t="s">
        <v>19</v>
      </c>
      <c r="F2051" s="261" t="s">
        <v>167</v>
      </c>
      <c r="G2051" s="259"/>
      <c r="H2051" s="262">
        <v>150</v>
      </c>
      <c r="I2051" s="263"/>
      <c r="J2051" s="259"/>
      <c r="K2051" s="259"/>
      <c r="L2051" s="264"/>
      <c r="M2051" s="281"/>
      <c r="N2051" s="282"/>
      <c r="O2051" s="282"/>
      <c r="P2051" s="282"/>
      <c r="Q2051" s="282"/>
      <c r="R2051" s="282"/>
      <c r="S2051" s="282"/>
      <c r="T2051" s="283"/>
      <c r="U2051" s="16"/>
      <c r="V2051" s="16"/>
      <c r="W2051" s="16"/>
      <c r="X2051" s="16"/>
      <c r="Y2051" s="16"/>
      <c r="Z2051" s="16"/>
      <c r="AA2051" s="16"/>
      <c r="AB2051" s="16"/>
      <c r="AC2051" s="16"/>
      <c r="AD2051" s="16"/>
      <c r="AE2051" s="16"/>
      <c r="AT2051" s="268" t="s">
        <v>157</v>
      </c>
      <c r="AU2051" s="268" t="s">
        <v>83</v>
      </c>
      <c r="AV2051" s="16" t="s">
        <v>153</v>
      </c>
      <c r="AW2051" s="16" t="s">
        <v>37</v>
      </c>
      <c r="AX2051" s="16" t="s">
        <v>83</v>
      </c>
      <c r="AY2051" s="268" t="s">
        <v>146</v>
      </c>
    </row>
    <row r="2052" s="2" customFormat="1" ht="6.96" customHeight="1">
      <c r="A2052" s="41"/>
      <c r="B2052" s="62"/>
      <c r="C2052" s="63"/>
      <c r="D2052" s="63"/>
      <c r="E2052" s="63"/>
      <c r="F2052" s="63"/>
      <c r="G2052" s="63"/>
      <c r="H2052" s="63"/>
      <c r="I2052" s="63"/>
      <c r="J2052" s="63"/>
      <c r="K2052" s="63"/>
      <c r="L2052" s="47"/>
      <c r="M2052" s="41"/>
      <c r="O2052" s="41"/>
      <c r="P2052" s="41"/>
      <c r="Q2052" s="41"/>
      <c r="R2052" s="41"/>
      <c r="S2052" s="41"/>
      <c r="T2052" s="41"/>
      <c r="U2052" s="41"/>
      <c r="V2052" s="41"/>
      <c r="W2052" s="41"/>
      <c r="X2052" s="41"/>
      <c r="Y2052" s="41"/>
      <c r="Z2052" s="41"/>
      <c r="AA2052" s="41"/>
      <c r="AB2052" s="41"/>
      <c r="AC2052" s="41"/>
      <c r="AD2052" s="41"/>
      <c r="AE2052" s="41"/>
    </row>
  </sheetData>
  <sheetProtection sheet="1" autoFilter="0" formatColumns="0" formatRows="0" objects="1" scenarios="1" spinCount="100000" saltValue="Dk3bxoI98HR09LSex4NQzYNNNvoZIe3iQXJELMsLEMoWwdVKi8jC8MBpHZVC2Cqze3Fhna5UhuCZA56uncBYXg==" hashValue="NMN49OUZp72bIN3XfTG7OmfJhqJskUAoj8P8lxnIXBn7/obvZKVPaPVR6ivVms/bc8wj1JUACY+6WrVJlMi/mw==" algorithmName="SHA-512" password="CC35"/>
  <autoFilter ref="C110:K2051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hyperlinks>
    <hyperlink ref="F115" r:id="rId1" display="https://podminky.urs.cz/item/CS_URS_2024_02/122211101"/>
    <hyperlink ref="F127" r:id="rId2" display="https://podminky.urs.cz/item/CS_URS_2024_02/132212131"/>
    <hyperlink ref="F141" r:id="rId3" display="https://podminky.urs.cz/item/CS_URS_2024_02/162211311"/>
    <hyperlink ref="F159" r:id="rId4" display="https://podminky.urs.cz/item/CS_URS_2024_02/162211319"/>
    <hyperlink ref="F161" r:id="rId5" display="https://podminky.urs.cz/item/CS_URS_2024_02/162751117"/>
    <hyperlink ref="F179" r:id="rId6" display="https://podminky.urs.cz/item/CS_URS_2024_02/162751119"/>
    <hyperlink ref="F182" r:id="rId7" display="https://podminky.urs.cz/item/CS_URS_2024_02/171201221"/>
    <hyperlink ref="F185" r:id="rId8" display="https://podminky.urs.cz/item/CS_URS_2024_02/174111102"/>
    <hyperlink ref="F199" r:id="rId9" display="https://podminky.urs.cz/item/CS_URS_2024_02/175111101"/>
    <hyperlink ref="F210" r:id="rId10" display="https://podminky.urs.cz/item/CS_URS_2024_02/181912112"/>
    <hyperlink ref="F223" r:id="rId11" display="https://podminky.urs.cz/item/CS_URS_2024_02/731810412"/>
    <hyperlink ref="F229" r:id="rId12" display="https://podminky.urs.cz/item/CS_URS_2024_02/731810431"/>
    <hyperlink ref="F235" r:id="rId13" display="https://podminky.urs.cz/item/CS_URS_2024_02/314235484"/>
    <hyperlink ref="F237" r:id="rId14" display="https://podminky.urs.cz/item/CS_URS_2024_02/317142420"/>
    <hyperlink ref="F246" r:id="rId15" display="https://podminky.urs.cz/item/CS_URS_2024_02/317142422"/>
    <hyperlink ref="F251" r:id="rId16" display="https://podminky.urs.cz/item/CS_URS_2024_02/317234410"/>
    <hyperlink ref="F256" r:id="rId17" display="https://podminky.urs.cz/item/CS_URS_2024_02/317944323"/>
    <hyperlink ref="F262" r:id="rId18" display="https://podminky.urs.cz/item/CS_URS_2024_02/340239212"/>
    <hyperlink ref="F267" r:id="rId19" display="https://podminky.urs.cz/item/CS_URS_2024_02/342272225"/>
    <hyperlink ref="F281" r:id="rId20" display="https://podminky.urs.cz/item/CS_URS_2024_02/342272245"/>
    <hyperlink ref="F291" r:id="rId21" display="https://podminky.urs.cz/item/CS_URS_2024_02/342291121"/>
    <hyperlink ref="F307" r:id="rId22" display="https://podminky.urs.cz/item/CS_URS_2024_02/451573111"/>
    <hyperlink ref="F317" r:id="rId23" display="https://podminky.urs.cz/item/CS_URS_2024_02/611131121"/>
    <hyperlink ref="F326" r:id="rId24" display="https://podminky.urs.cz/item/CS_URS_2024_02/611311131"/>
    <hyperlink ref="F335" r:id="rId25" display="https://podminky.urs.cz/item/CS_URS_2024_02/611311133"/>
    <hyperlink ref="F340" r:id="rId26" display="https://podminky.urs.cz/item/CS_URS_2024_02/611315422"/>
    <hyperlink ref="F348" r:id="rId27" display="https://podminky.urs.cz/item/CS_URS_2024_02/612131100"/>
    <hyperlink ref="F357" r:id="rId28" display="https://podminky.urs.cz/item/CS_URS_2024_02/612131121"/>
    <hyperlink ref="F380" r:id="rId29" display="https://podminky.urs.cz/item/CS_URS_2024_02/612311111"/>
    <hyperlink ref="F390" r:id="rId30" display="https://podminky.urs.cz/item/CS_URS_2024_02/612311131"/>
    <hyperlink ref="F413" r:id="rId31" display="https://podminky.urs.cz/item/CS_URS_2024_02/612315422"/>
    <hyperlink ref="F419" r:id="rId32" display="https://podminky.urs.cz/item/CS_URS_2024_02/612325302"/>
    <hyperlink ref="F424" r:id="rId33" display="https://podminky.urs.cz/item/CS_URS_2024_02/619995001"/>
    <hyperlink ref="F440" r:id="rId34" display="https://podminky.urs.cz/item/CS_URS_2024_02/619996117"/>
    <hyperlink ref="F445" r:id="rId35" display="https://podminky.urs.cz/item/CS_URS_2024_02/619996145"/>
    <hyperlink ref="F452" r:id="rId36" display="https://podminky.urs.cz/item/CS_URS_2024_02/631311126"/>
    <hyperlink ref="F458" r:id="rId37" display="https://podminky.urs.cz/item/CS_URS_2024_02/631311135"/>
    <hyperlink ref="F465" r:id="rId38" display="https://podminky.urs.cz/item/CS_URS_2024_02/631319173"/>
    <hyperlink ref="F471" r:id="rId39" display="https://podminky.urs.cz/item/CS_URS_2024_02/631319175"/>
    <hyperlink ref="F478" r:id="rId40" display="https://podminky.urs.cz/item/CS_URS_2024_02/631319196"/>
    <hyperlink ref="F484" r:id="rId41" display="https://podminky.urs.cz/item/CS_URS_2024_02/631319197"/>
    <hyperlink ref="F490" r:id="rId42" display="https://podminky.urs.cz/item/CS_URS_2024_02/631362021"/>
    <hyperlink ref="F507" r:id="rId43" display="https://podminky.urs.cz/item/CS_URS_2024_02/632451254"/>
    <hyperlink ref="F513" r:id="rId44" display="https://podminky.urs.cz/item/CS_URS_2024_02/632451293"/>
    <hyperlink ref="F524" r:id="rId45" display="https://podminky.urs.cz/item/CS_URS_2024_02/633811111"/>
    <hyperlink ref="F530" r:id="rId46" display="https://podminky.urs.cz/item/CS_URS_2024_02/635111215"/>
    <hyperlink ref="F542" r:id="rId47" display="https://podminky.urs.cz/item/CS_URS_2024_02/636211131"/>
    <hyperlink ref="F544" r:id="rId48" display="https://podminky.urs.cz/item/CS_URS_2024_02/644941111"/>
    <hyperlink ref="F551" r:id="rId49" display="https://podminky.urs.cz/item/CS_URS_2024_02/949101111"/>
    <hyperlink ref="F559" r:id="rId50" display="https://podminky.urs.cz/item/CS_URS_2024_02/952901111"/>
    <hyperlink ref="F567" r:id="rId51" display="https://podminky.urs.cz/item/CS_URS_2024_02/965042241"/>
    <hyperlink ref="F574" r:id="rId52" display="https://podminky.urs.cz/item/CS_URS_2024_02/965043341"/>
    <hyperlink ref="F581" r:id="rId53" display="https://podminky.urs.cz/item/CS_URS_2024_02/965049111"/>
    <hyperlink ref="F588" r:id="rId54" display="https://podminky.urs.cz/item/CS_URS_2024_02/965049112"/>
    <hyperlink ref="F595" r:id="rId55" display="https://podminky.urs.cz/item/CS_URS_2024_02/965081113"/>
    <hyperlink ref="F600" r:id="rId56" display="https://podminky.urs.cz/item/CS_URS_2024_02/965081213"/>
    <hyperlink ref="F606" r:id="rId57" display="https://podminky.urs.cz/item/CS_URS_2024_02/971033681"/>
    <hyperlink ref="F611" r:id="rId58" display="https://podminky.urs.cz/item/CS_URS_2024_02/973031345"/>
    <hyperlink ref="F616" r:id="rId59" display="https://podminky.urs.cz/item/CS_URS_2024_02/974031664"/>
    <hyperlink ref="F621" r:id="rId60" display="https://podminky.urs.cz/item/CS_URS_2024_02/977151118"/>
    <hyperlink ref="F626" r:id="rId61" display="https://podminky.urs.cz/item/CS_URS_2024_02/977151119"/>
    <hyperlink ref="F631" r:id="rId62" display="https://podminky.urs.cz/item/CS_URS_2024_02/977151122"/>
    <hyperlink ref="F636" r:id="rId63" display="https://podminky.urs.cz/item/CS_URS_2024_02/978059541"/>
    <hyperlink ref="F642" r:id="rId64" display="https://podminky.urs.cz/item/CS_URS_2024_02/997013211"/>
    <hyperlink ref="F644" r:id="rId65" display="https://podminky.urs.cz/item/CS_URS_2024_02/997013501"/>
    <hyperlink ref="F646" r:id="rId66" display="https://podminky.urs.cz/item/CS_URS_2024_02/997013509"/>
    <hyperlink ref="F649" r:id="rId67" display="https://podminky.urs.cz/item/CS_URS_2024_02/997013602"/>
    <hyperlink ref="F651" r:id="rId68" display="https://podminky.urs.cz/item/CS_URS_2024_02/997013603"/>
    <hyperlink ref="F653" r:id="rId69" display="https://podminky.urs.cz/item/CS_URS_2024_02/997013607"/>
    <hyperlink ref="F656" r:id="rId70" display="https://podminky.urs.cz/item/CS_URS_2024_02/998011008"/>
    <hyperlink ref="F660" r:id="rId71" display="https://podminky.urs.cz/item/CS_URS_2024_02/711111001"/>
    <hyperlink ref="F669" r:id="rId72" display="https://podminky.urs.cz/item/CS_URS_2024_02/711141559"/>
    <hyperlink ref="F691" r:id="rId73" display="https://podminky.urs.cz/item/CS_URS_2024_02/711161273"/>
    <hyperlink ref="F700" r:id="rId74" display="https://podminky.urs.cz/item/CS_URS_2024_02/711491272"/>
    <hyperlink ref="F709" r:id="rId75" display="https://podminky.urs.cz/item/CS_URS_2024_02/998711311"/>
    <hyperlink ref="F712" r:id="rId76" display="https://podminky.urs.cz/item/CS_URS_2024_02/713121111"/>
    <hyperlink ref="F720" r:id="rId77" display="https://podminky.urs.cz/item/CS_URS_2024_02/713121121"/>
    <hyperlink ref="F738" r:id="rId78" display="https://podminky.urs.cz/item/CS_URS_2024_02/713121211"/>
    <hyperlink ref="F748" r:id="rId79" display="https://podminky.urs.cz/item/CS_URS_2024_02/713191132"/>
    <hyperlink ref="F761" r:id="rId80" display="https://podminky.urs.cz/item/CS_URS_2024_02/713463131"/>
    <hyperlink ref="F767" r:id="rId81" display="https://podminky.urs.cz/item/CS_URS_2024_02/713463132"/>
    <hyperlink ref="F787" r:id="rId82" display="https://podminky.urs.cz/item/CS_URS_2024_02/713463211"/>
    <hyperlink ref="F817" r:id="rId83" display="https://podminky.urs.cz/item/CS_URS_2024_02/998713311"/>
    <hyperlink ref="F820" r:id="rId84" display="https://podminky.urs.cz/item/CS_URS_2024_02/721171803"/>
    <hyperlink ref="F822" r:id="rId85" display="https://podminky.urs.cz/item/CS_URS_2024_02/721173401"/>
    <hyperlink ref="F824" r:id="rId86" display="https://podminky.urs.cz/item/CS_URS_2024_02/721173402"/>
    <hyperlink ref="F826" r:id="rId87" display="https://podminky.urs.cz/item/CS_URS_2024_02/721173403"/>
    <hyperlink ref="F828" r:id="rId88" display="https://podminky.urs.cz/item/CS_URS_2024_02/721174025"/>
    <hyperlink ref="F831" r:id="rId89" display="https://podminky.urs.cz/item/CS_URS_2024_02/721174042"/>
    <hyperlink ref="F833" r:id="rId90" display="https://podminky.urs.cz/item/CS_URS_2024_02/721174043"/>
    <hyperlink ref="F835" r:id="rId91" display="https://podminky.urs.cz/item/CS_URS_2024_02/721273153"/>
    <hyperlink ref="F837" r:id="rId92" display="https://podminky.urs.cz/item/CS_URS_2024_02/721290111"/>
    <hyperlink ref="F842" r:id="rId93" display="https://podminky.urs.cz/item/CS_URS_2024_02/721290112"/>
    <hyperlink ref="F844" r:id="rId94" display="https://podminky.urs.cz/item/CS_URS_2024_02/721-R01"/>
    <hyperlink ref="F849" r:id="rId95" display="https://podminky.urs.cz/item/CS_URS_2024_02/725564"/>
    <hyperlink ref="F851" r:id="rId96" display="https://podminky.urs.cz/item/CS_URS_2024_02/998721311"/>
    <hyperlink ref="F854" r:id="rId97" display="https://podminky.urs.cz/item/CS_URS_2024_02/722130231"/>
    <hyperlink ref="F859" r:id="rId98" display="https://podminky.urs.cz/item/CS_URS_2024_02/722130232"/>
    <hyperlink ref="F864" r:id="rId99" display="https://podminky.urs.cz/item/CS_URS_2024_02/722130802"/>
    <hyperlink ref="F866" r:id="rId100" display="https://podminky.urs.cz/item/CS_URS_2024_02/722174002"/>
    <hyperlink ref="F868" r:id="rId101" display="https://podminky.urs.cz/item/CS_URS_2024_02/722174003"/>
    <hyperlink ref="F870" r:id="rId102" display="https://podminky.urs.cz/item/CS_URS_2024_02/722174004"/>
    <hyperlink ref="F872" r:id="rId103" display="https://podminky.urs.cz/item/CS_URS_2024_02/722224152"/>
    <hyperlink ref="F874" r:id="rId104" display="https://podminky.urs.cz/item/CS_URS_2024_02/722224154"/>
    <hyperlink ref="F876" r:id="rId105" display="https://podminky.urs.cz/item/CS_URS_2024_02/722231074"/>
    <hyperlink ref="F878" r:id="rId106" display="https://podminky.urs.cz/item/CS_URS_2024_02/722231142"/>
    <hyperlink ref="F880" r:id="rId107" display="https://podminky.urs.cz/item/CS_URS_2024_02/722231201"/>
    <hyperlink ref="F882" r:id="rId108" display="https://podminky.urs.cz/item/CS_URS_2024_02/722231234"/>
    <hyperlink ref="F887" r:id="rId109" display="https://podminky.urs.cz/item/CS_URS_2024_02/722232043"/>
    <hyperlink ref="F892" r:id="rId110" display="https://podminky.urs.cz/item/CS_URS_2024_02/722232044"/>
    <hyperlink ref="F899" r:id="rId111" display="https://podminky.urs.cz/item/CS_URS_2024_02/722232045"/>
    <hyperlink ref="F901" r:id="rId112" display="https://podminky.urs.cz/item/CS_URS_2024_02/722232062"/>
    <hyperlink ref="F903" r:id="rId113" display="https://podminky.urs.cz/item/CS_URS_2024_02/722262211"/>
    <hyperlink ref="F909" r:id="rId114" display="https://podminky.urs.cz/item/CS_URS_2024_02/722262301"/>
    <hyperlink ref="F911" r:id="rId115" display="https://podminky.urs.cz/item/CS_URS_2024_02/722290246"/>
    <hyperlink ref="F913" r:id="rId116" display="https://podminky.urs.cz/item/CS_URS_2024_02/998722311"/>
    <hyperlink ref="F916" r:id="rId117" display="https://podminky.urs.cz/item/CS_URS_2024_02/723150803"/>
    <hyperlink ref="F918" r:id="rId118" display="https://podminky.urs.cz/item/CS_URS_2024_02/723170214"/>
    <hyperlink ref="F920" r:id="rId119" display="https://podminky.urs.cz/item/CS_URS_2024_02/723170226"/>
    <hyperlink ref="F922" r:id="rId120" display="https://podminky.urs.cz/item/CS_URS_2024_02/723181012"/>
    <hyperlink ref="F924" r:id="rId121" display="https://podminky.urs.cz/item/CS_URS_2024_02/723181024"/>
    <hyperlink ref="F926" r:id="rId122" display="https://podminky.urs.cz/item/CS_URS_2024_02/723190108"/>
    <hyperlink ref="F928" r:id="rId123" display="https://podminky.urs.cz/item/CS_URS_2024_02/723190202"/>
    <hyperlink ref="F930" r:id="rId124" display="https://podminky.urs.cz/item/CS_URS_2024_02/723220213"/>
    <hyperlink ref="F932" r:id="rId125" display="https://podminky.urs.cz/item/CS_URS_2024_02/723220214"/>
    <hyperlink ref="F934" r:id="rId126" display="https://podminky.urs.cz/item/CS_URS_2024_02/723220224"/>
    <hyperlink ref="F936" r:id="rId127" display="https://podminky.urs.cz/item/CS_URS_2024_02/723231162"/>
    <hyperlink ref="F938" r:id="rId128" display="https://podminky.urs.cz/item/CS_URS_2024_02/723231164"/>
    <hyperlink ref="F940" r:id="rId129" display="https://podminky.urs.cz/item/CS_URS_2024_02/723546"/>
    <hyperlink ref="F942" r:id="rId130" display="https://podminky.urs.cz/item/CS_URS_2024_02/7231909"/>
    <hyperlink ref="F944" r:id="rId131" display="https://podminky.urs.cz/item/CS_URS_2024_02/7231910"/>
    <hyperlink ref="F946" r:id="rId132" display="https://podminky.urs.cz/item/CS_URS_2024_02/734261712"/>
    <hyperlink ref="F948" r:id="rId133" display="https://podminky.urs.cz/item/CS_URS_2024_02/734261714"/>
    <hyperlink ref="F950" r:id="rId134" display="https://podminky.urs.cz/item/CS_URS_2024_02/998723311"/>
    <hyperlink ref="F953" r:id="rId135" display="https://podminky.urs.cz/item/CS_URS_2024_02/724231127"/>
    <hyperlink ref="F958" r:id="rId136" display="https://podminky.urs.cz/item/CS_URS_2024_02/724231127a"/>
    <hyperlink ref="F963" r:id="rId137" display="https://podminky.urs.cz/item/CS_URS_2024_02/724231127b"/>
    <hyperlink ref="F968" r:id="rId138" display="https://podminky.urs.cz/item/CS_URS_2024_02/724233004"/>
    <hyperlink ref="F971" r:id="rId139" display="https://podminky.urs.cz/item/CS_URS_2024_02/725110811"/>
    <hyperlink ref="F973" r:id="rId140" display="https://podminky.urs.cz/item/CS_URS_2024_02/725112022"/>
    <hyperlink ref="F980" r:id="rId141" display="https://podminky.urs.cz/item/CS_URS_2024_02/725211601"/>
    <hyperlink ref="F989" r:id="rId142" display="https://podminky.urs.cz/item/CS_URS_2024_02/725211602"/>
    <hyperlink ref="F1004" r:id="rId143" display="https://podminky.urs.cz/item/CS_URS_2024_02/725241111"/>
    <hyperlink ref="F1009" r:id="rId144" display="https://podminky.urs.cz/item/CS_URS_2024_02/725244102"/>
    <hyperlink ref="F1014" r:id="rId145" display="https://podminky.urs.cz/item/CS_URS_2024_02/725291654"/>
    <hyperlink ref="F1024" r:id="rId146" display="https://podminky.urs.cz/item/CS_URS_2024_02/725311121"/>
    <hyperlink ref="F1030" r:id="rId147" display="https://podminky.urs.cz/item/CS_URS_2024_02/725331111"/>
    <hyperlink ref="F1035" r:id="rId148" display="https://podminky.urs.cz/item/CS_URS_2024_02/725531101"/>
    <hyperlink ref="F1037" r:id="rId149" display="https://podminky.urs.cz/item/CS_URS_2024_02/725531102"/>
    <hyperlink ref="F1039" r:id="rId150" display="https://podminky.urs.cz/item/CS_URS_2024_02/725813112"/>
    <hyperlink ref="F1046" r:id="rId151" display="https://podminky.urs.cz/item/CS_URS_2024_02/725821325"/>
    <hyperlink ref="F1051" r:id="rId152" display="https://podminky.urs.cz/item/CS_URS_2024_02/725822613"/>
    <hyperlink ref="F1060" r:id="rId153" display="https://podminky.urs.cz/item/CS_URS_2024_02/725849411"/>
    <hyperlink ref="F1087" r:id="rId154" display="https://podminky.urs.cz/item/CS_URS_2024_02/725980123"/>
    <hyperlink ref="F1097" r:id="rId155" display="https://podminky.urs.cz/item/CS_URS_2024_02/998725311"/>
    <hyperlink ref="F1100" r:id="rId156" display="https://podminky.urs.cz/item/CS_URS_2024_02/726131001"/>
    <hyperlink ref="F1105" r:id="rId157" display="https://podminky.urs.cz/item/CS_URS_2024_02/726131041"/>
    <hyperlink ref="F1113" r:id="rId158" display="https://podminky.urs.cz/item/CS_URS_2024_02/998726311"/>
    <hyperlink ref="F1116" r:id="rId159" display="https://podminky.urs.cz/item/CS_URS_2024_02/731200832"/>
    <hyperlink ref="F1118" r:id="rId160" display="https://podminky.urs.cz/item/CS_URS_2024_02/731245131"/>
    <hyperlink ref="F1123" r:id="rId161" display="https://podminky.urs.cz/item/CS_URS_2024_02/736111131"/>
    <hyperlink ref="F1125" r:id="rId162" display="https://podminky.urs.cz/item/CS_URS_2024_02/73156"/>
    <hyperlink ref="F1127" r:id="rId163" display="https://podminky.urs.cz/item/CS_URS_2024_02/998731311"/>
    <hyperlink ref="F1130" r:id="rId164" display="https://podminky.urs.cz/item/CS_URS_2024_02/732112142"/>
    <hyperlink ref="F1132" r:id="rId165" display="https://podminky.urs.cz/item/CS_URS_2024_02/732113102"/>
    <hyperlink ref="F1137" r:id="rId166" display="https://podminky.urs.cz/item/CS_URS_2024_02/732211112"/>
    <hyperlink ref="F1142" r:id="rId167" display="https://podminky.urs.cz/item/CS_URS_2024_02/732331616"/>
    <hyperlink ref="F1147" r:id="rId168" display="https://podminky.urs.cz/item/CS_URS_2024_02/73242120"/>
    <hyperlink ref="F1150" r:id="rId169" display="https://podminky.urs.cz/item/CS_URS_2024_02/732421414"/>
    <hyperlink ref="F1155" r:id="rId170" display="https://podminky.urs.cz/item/CS_URS_2024_02/732511301"/>
    <hyperlink ref="F1160" r:id="rId171" display="https://podminky.urs.cz/item/CS_URS_2024_02/998732211"/>
    <hyperlink ref="F1163" r:id="rId172" display="https://podminky.urs.cz/item/CS_URS_2024_02/733110808"/>
    <hyperlink ref="F1165" r:id="rId173" display="https://podminky.urs.cz/item/CS_URS_2024_02/733222102"/>
    <hyperlink ref="F1170" r:id="rId174" display="https://podminky.urs.cz/item/CS_URS_2024_02/733222103"/>
    <hyperlink ref="F1175" r:id="rId175" display="https://podminky.urs.cz/item/CS_URS_2024_02/733222104"/>
    <hyperlink ref="F1182" r:id="rId176" display="https://podminky.urs.cz/item/CS_URS_2024_02/733223105"/>
    <hyperlink ref="F1187" r:id="rId177" display="https://podminky.urs.cz/item/CS_URS_2024_02/733223106"/>
    <hyperlink ref="F1192" r:id="rId178" display="https://podminky.urs.cz/item/CS_URS_2024_02/733291101"/>
    <hyperlink ref="F1196" r:id="rId179" display="https://podminky.urs.cz/item/CS_URS_2024_02/733564"/>
    <hyperlink ref="F1198" r:id="rId180" display="https://podminky.urs.cz/item/CS_URS_2024_02/998733311"/>
    <hyperlink ref="F1201" r:id="rId181" display="https://podminky.urs.cz/item/CS_URS_2024_02/734173214"/>
    <hyperlink ref="F1206" r:id="rId182" display="https://podminky.urs.cz/item/CS_URS_2024_02/734221682"/>
    <hyperlink ref="F1208" r:id="rId183" display="https://podminky.urs.cz/item/CS_URS_2024_02/734222812"/>
    <hyperlink ref="F1210" r:id="rId184" display="https://podminky.urs.cz/item/CS_URS_2024_02/734261402"/>
    <hyperlink ref="F1212" r:id="rId185" display="https://podminky.urs.cz/item/CS_URS_2024_02/734261412"/>
    <hyperlink ref="F1214" r:id="rId186" display="https://podminky.urs.cz/item/CS_URS_2024_02/734292713"/>
    <hyperlink ref="F1216" r:id="rId187" display="https://podminky.urs.cz/item/CS_URS_2024_02/734292714"/>
    <hyperlink ref="F1221" r:id="rId188" display="https://podminky.urs.cz/item/CS_URS_2024_02/734292715"/>
    <hyperlink ref="F1226" r:id="rId189" display="https://podminky.urs.cz/item/CS_URS_2024_02/734411127"/>
    <hyperlink ref="F1231" r:id="rId190" display="https://podminky.urs.cz/item/CS_URS_2024_02/734412111"/>
    <hyperlink ref="F1236" r:id="rId191" display="https://podminky.urs.cz/item/CS_URS_2024_02/734441115"/>
    <hyperlink ref="F1241" r:id="rId192" display="https://podminky.urs.cz/item/CS_URS_2024_02/998734311"/>
    <hyperlink ref="F1244" r:id="rId193" display="https://podminky.urs.cz/item/CS_URS_2024_02/735151811"/>
    <hyperlink ref="F1246" r:id="rId194" display="https://podminky.urs.cz/item/CS_URS_2024_02/735152471"/>
    <hyperlink ref="F1248" r:id="rId195" display="https://podminky.urs.cz/item/CS_URS_2024_02/735152472"/>
    <hyperlink ref="F1250" r:id="rId196" display="https://podminky.urs.cz/item/CS_URS_2024_02/735152473"/>
    <hyperlink ref="F1252" r:id="rId197" display="https://podminky.urs.cz/item/CS_URS_2024_02/735152474"/>
    <hyperlink ref="F1254" r:id="rId198" display="https://podminky.urs.cz/item/CS_URS_2024_02/735152475"/>
    <hyperlink ref="F1256" r:id="rId199" display="https://podminky.urs.cz/item/CS_URS_2024_02/735152573"/>
    <hyperlink ref="F1258" r:id="rId200" display="https://podminky.urs.cz/item/CS_URS_2024_02/735152574"/>
    <hyperlink ref="F1260" r:id="rId201" display="https://podminky.urs.cz/item/CS_URS_2024_02/735160123"/>
    <hyperlink ref="F1262" r:id="rId202" display="https://podminky.urs.cz/item/CS_URS_2024_02/735511141"/>
    <hyperlink ref="F1264" r:id="rId203" display="https://podminky.urs.cz/item/CS_URS_2024_02/735890105"/>
    <hyperlink ref="F1266" r:id="rId204" display="https://podminky.urs.cz/item/CS_URS_2024_02/998735311"/>
    <hyperlink ref="F1269" r:id="rId205" display="https://podminky.urs.cz/item/CS_URS_2024_02/741-R01"/>
    <hyperlink ref="F1271" r:id="rId206" display="https://podminky.urs.cz/item/CS_URS_2024_02/741-R02"/>
    <hyperlink ref="F1274" r:id="rId207" display="https://podminky.urs.cz/item/CS_URS_2024_02/751122011"/>
    <hyperlink ref="F1293" r:id="rId208" display="https://podminky.urs.cz/item/CS_URS_2024_02/751122091"/>
    <hyperlink ref="F1299" r:id="rId209" display="https://podminky.urs.cz/item/CS_URS_2024_02/751322011"/>
    <hyperlink ref="F1305" r:id="rId210" display="https://podminky.urs.cz/item/CS_URS_2024_02/751322012"/>
    <hyperlink ref="F1314" r:id="rId211" display="https://podminky.urs.cz/item/CS_URS_2024_02/751322121"/>
    <hyperlink ref="F1323" r:id="rId212" display="https://podminky.urs.cz/item/CS_URS_2024_02/751355011"/>
    <hyperlink ref="F1329" r:id="rId213" display="https://podminky.urs.cz/item/CS_URS_2024_02/751398032"/>
    <hyperlink ref="F1339" r:id="rId214" display="https://podminky.urs.cz/item/CS_URS_2024_02/751398091"/>
    <hyperlink ref="F1345" r:id="rId215" display="https://podminky.urs.cz/item/CS_URS_2024_02/751511181"/>
    <hyperlink ref="F1380" r:id="rId216" display="https://podminky.urs.cz/item/CS_URS_2024_02/751511182"/>
    <hyperlink ref="F1398" r:id="rId217" display="https://podminky.urs.cz/item/CS_URS_2024_02/751514775"/>
    <hyperlink ref="F1413" r:id="rId218" display="https://podminky.urs.cz/item/CS_URS_2024_02/751514776"/>
    <hyperlink ref="F1419" r:id="rId219" display="https://podminky.urs.cz/item/CS_URS_2024_02/751525091"/>
    <hyperlink ref="F1428" r:id="rId220" display="https://podminky.urs.cz/item/CS_URS_2024_02/751537111"/>
    <hyperlink ref="F1445" r:id="rId221" display="https://podminky.urs.cz/item/CS_URS_2024_02/751572"/>
    <hyperlink ref="F1447" r:id="rId222" display="https://podminky.urs.cz/item/CS_URS_2024_02/751611119"/>
    <hyperlink ref="F1455" r:id="rId223" display="https://podminky.urs.cz/item/CS_URS_2024_02/751614121"/>
    <hyperlink ref="F1463" r:id="rId224" display="https://podminky.urs.cz/item/CS_URS_2024_02/75179116"/>
    <hyperlink ref="F1471" r:id="rId225" display="https://podminky.urs.cz/item/CS_URS_2024_02/721273153.1"/>
    <hyperlink ref="F1479" r:id="rId226" display="https://podminky.urs.cz/item/CS_URS_2024_02/998751311"/>
    <hyperlink ref="F1482" r:id="rId227" display="https://podminky.urs.cz/item/CS_URS_2024_02/763111316"/>
    <hyperlink ref="F1487" r:id="rId228" display="https://podminky.urs.cz/item/CS_URS_2024_02/763121426"/>
    <hyperlink ref="F1494" r:id="rId229" display="https://podminky.urs.cz/item/CS_URS_2024_02/763131495"/>
    <hyperlink ref="F1499" r:id="rId230" display="https://podminky.urs.cz/item/CS_URS_2024_02/763131751"/>
    <hyperlink ref="F1506" r:id="rId231" display="https://podminky.urs.cz/item/CS_URS_2024_02/763164551"/>
    <hyperlink ref="F1511" r:id="rId232" display="https://podminky.urs.cz/item/CS_URS_2024_02/763183112"/>
    <hyperlink ref="F1517" r:id="rId233" display="https://podminky.urs.cz/item/CS_URS_2024_02/763411211"/>
    <hyperlink ref="F1522" r:id="rId234" display="https://podminky.urs.cz/item/CS_URS_2024_02/998763511"/>
    <hyperlink ref="F1525" r:id="rId235" display="https://podminky.urs.cz/item/CS_URS_2024_02/7566-5/T"/>
    <hyperlink ref="F1530" r:id="rId236" display="https://podminky.urs.cz/item/CS_URS_2024_02/766-1/T"/>
    <hyperlink ref="F1532" r:id="rId237" display="https://podminky.urs.cz/item/CS_URS_2024_02/766-2/T"/>
    <hyperlink ref="F1534" r:id="rId238" display="https://podminky.urs.cz/item/CS_URS_2024_02/766-20/T"/>
    <hyperlink ref="F1539" r:id="rId239" display="https://podminky.urs.cz/item/CS_URS_2024_02/766-3/T"/>
    <hyperlink ref="F1541" r:id="rId240" display="https://podminky.urs.cz/item/CS_URS_2024_02/766-4/T"/>
    <hyperlink ref="F1546" r:id="rId241" display="https://podminky.urs.cz/item/CS_URS_2024_02/766621602"/>
    <hyperlink ref="F1555" r:id="rId242" display="https://podminky.urs.cz/item/CS_URS_2024_02/766660181"/>
    <hyperlink ref="F1566" r:id="rId243" display="https://podminky.urs.cz/item/CS_URS_2024_02/766660191"/>
    <hyperlink ref="F1589" r:id="rId244" display="https://podminky.urs.cz/item/CS_URS_2024_02/766660312"/>
    <hyperlink ref="F1596" r:id="rId245" display="https://podminky.urs.cz/item/CS_URS_2024_02/766660381"/>
    <hyperlink ref="F1611" r:id="rId246" display="https://podminky.urs.cz/item/CS_URS_2024_02/766660939"/>
    <hyperlink ref="F1617" r:id="rId247" display="https://podminky.urs.cz/item/CS_URS_2024_02/766662912"/>
    <hyperlink ref="F1629" r:id="rId248" display="https://podminky.urs.cz/item/CS_URS_2024_02/766663962"/>
    <hyperlink ref="F1637" r:id="rId249" display="https://podminky.urs.cz/item/CS_URS_2024_02/766663991"/>
    <hyperlink ref="F1643" r:id="rId250" display="https://podminky.urs.cz/item/CS_URS_2024_02/766682111"/>
    <hyperlink ref="F1649" r:id="rId251" display="https://podminky.urs.cz/item/CS_URS_2024_02/766682111.1"/>
    <hyperlink ref="F1661" r:id="rId252" display="https://podminky.urs.cz/item/CS_URS_2024_02/766682211"/>
    <hyperlink ref="F1669" r:id="rId253" display="https://podminky.urs.cz/item/CS_URS_2024_02/998766311"/>
    <hyperlink ref="F1672" r:id="rId254" display="https://podminky.urs.cz/item/CS_URS_2024_02/771111011"/>
    <hyperlink ref="F1681" r:id="rId255" display="https://podminky.urs.cz/item/CS_URS_2024_02/771121011"/>
    <hyperlink ref="F1690" r:id="rId256" display="https://podminky.urs.cz/item/CS_URS_2024_02/771151011"/>
    <hyperlink ref="F1699" r:id="rId257" display="https://podminky.urs.cz/item/CS_URS_2024_02/771474113"/>
    <hyperlink ref="F1707" r:id="rId258" display="https://podminky.urs.cz/item/CS_URS_2024_02/771574416"/>
    <hyperlink ref="F1731" r:id="rId259" display="https://podminky.urs.cz/item/CS_URS_2024_02/771591112"/>
    <hyperlink ref="F1737" r:id="rId260" display="https://podminky.urs.cz/item/CS_URS_2024_02/771591264"/>
    <hyperlink ref="F1743" r:id="rId261" display="https://podminky.urs.cz/item/CS_URS_2024_02/998771311"/>
    <hyperlink ref="F1746" r:id="rId262" display="https://podminky.urs.cz/item/CS_URS_2024_02/776111112"/>
    <hyperlink ref="F1757" r:id="rId263" display="https://podminky.urs.cz/item/CS_URS_2024_02/776111311"/>
    <hyperlink ref="F1768" r:id="rId264" display="https://podminky.urs.cz/item/CS_URS_2024_02/776121112"/>
    <hyperlink ref="F1779" r:id="rId265" display="https://podminky.urs.cz/item/CS_URS_2024_02/776141112"/>
    <hyperlink ref="F1790" r:id="rId266" display="https://podminky.urs.cz/item/CS_URS_2024_02/776211111"/>
    <hyperlink ref="F1798" r:id="rId267" display="https://podminky.urs.cz/item/CS_URS_2024_02/776222111"/>
    <hyperlink ref="F1806" r:id="rId268" display="https://podminky.urs.cz/item/CS_URS_2024_02/776411211"/>
    <hyperlink ref="F1814" r:id="rId269" display="https://podminky.urs.cz/item/CS_URS_2024_02/776421111"/>
    <hyperlink ref="F1837" r:id="rId270" display="https://podminky.urs.cz/item/CS_URS_2024_02/776421711"/>
    <hyperlink ref="F1845" r:id="rId271" display="https://podminky.urs.cz/item/CS_URS_2024_02/998776311"/>
    <hyperlink ref="F1848" r:id="rId272" display="https://podminky.urs.cz/item/CS_URS_2024_02/781121011"/>
    <hyperlink ref="F1858" r:id="rId273" display="https://podminky.urs.cz/item/CS_URS_2024_02/781131112"/>
    <hyperlink ref="F1863" r:id="rId274" display="https://podminky.urs.cz/item/CS_URS_2024_02/781161021"/>
    <hyperlink ref="F1874" r:id="rId275" display="https://podminky.urs.cz/item/CS_URS_2024_02/781472218"/>
    <hyperlink ref="F1886" r:id="rId276" display="https://podminky.urs.cz/item/CS_URS_2024_02/998781311"/>
    <hyperlink ref="F1889" r:id="rId277" display="https://podminky.urs.cz/item/CS_URS_2024_02/783101203"/>
    <hyperlink ref="F1899" r:id="rId278" display="https://podminky.urs.cz/item/CS_URS_2024_02/783106805"/>
    <hyperlink ref="F1909" r:id="rId279" display="https://podminky.urs.cz/item/CS_URS_2024_02/783113121"/>
    <hyperlink ref="F1919" r:id="rId280" display="https://podminky.urs.cz/item/CS_URS_2024_02/783122131"/>
    <hyperlink ref="F1929" r:id="rId281" display="https://podminky.urs.cz/item/CS_URS_2024_02/783164101"/>
    <hyperlink ref="F1939" r:id="rId282" display="https://podminky.urs.cz/item/CS_URS_2024_02/783167101"/>
    <hyperlink ref="F1949" r:id="rId283" display="https://podminky.urs.cz/item/CS_URS_2024_02/783168211"/>
    <hyperlink ref="F1959" r:id="rId284" display="https://podminky.urs.cz/item/CS_URS_2024_02/783314201"/>
    <hyperlink ref="F1966" r:id="rId285" display="https://podminky.urs.cz/item/CS_URS_2024_02/784121001"/>
    <hyperlink ref="F1989" r:id="rId286" display="https://podminky.urs.cz/item/CS_URS_2024_02/784181131"/>
    <hyperlink ref="F2018" r:id="rId287" display="https://podminky.urs.cz/item/CS_URS_2024_02/784331001"/>
    <hyperlink ref="F2048" r:id="rId288" display="https://podminky.urs.cz/item/CS_URS_2024_02/HZS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2278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ROUND((SUM(BE88:BE257)),  2)</f>
        <v>0</v>
      </c>
      <c r="G33" s="41"/>
      <c r="H33" s="41"/>
      <c r="I33" s="151">
        <v>0.20999999999999999</v>
      </c>
      <c r="J33" s="150">
        <f>ROUND(((SUM(BE88:BE257))*I33),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ROUND((SUM(BF88:BF257)),  2)</f>
        <v>0</v>
      </c>
      <c r="G34" s="41"/>
      <c r="H34" s="41"/>
      <c r="I34" s="151">
        <v>0.12</v>
      </c>
      <c r="J34" s="150">
        <f>ROUND(((SUM(BF88:BF257))*I34),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ROUND((SUM(BG88:BG257)),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ROUND((SUM(BH88:BH257)),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ROUND((SUM(BI88:BI257)),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SO02 - Hradební  zeď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103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104</v>
      </c>
      <c r="E62" s="177"/>
      <c r="F62" s="177"/>
      <c r="G62" s="177"/>
      <c r="H62" s="177"/>
      <c r="I62" s="177"/>
      <c r="J62" s="178">
        <f>J121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105</v>
      </c>
      <c r="E63" s="177"/>
      <c r="F63" s="177"/>
      <c r="G63" s="177"/>
      <c r="H63" s="177"/>
      <c r="I63" s="177"/>
      <c r="J63" s="178">
        <f>J165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106</v>
      </c>
      <c r="E64" s="177"/>
      <c r="F64" s="177"/>
      <c r="G64" s="177"/>
      <c r="H64" s="177"/>
      <c r="I64" s="177"/>
      <c r="J64" s="178">
        <f>J178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107</v>
      </c>
      <c r="E65" s="171"/>
      <c r="F65" s="171"/>
      <c r="G65" s="171"/>
      <c r="H65" s="171"/>
      <c r="I65" s="171"/>
      <c r="J65" s="172">
        <f>J181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2279</v>
      </c>
      <c r="E66" s="177"/>
      <c r="F66" s="177"/>
      <c r="G66" s="177"/>
      <c r="H66" s="177"/>
      <c r="I66" s="177"/>
      <c r="J66" s="178">
        <f>J182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2280</v>
      </c>
      <c r="E67" s="177"/>
      <c r="F67" s="177"/>
      <c r="G67" s="177"/>
      <c r="H67" s="177"/>
      <c r="I67" s="177"/>
      <c r="J67" s="178">
        <f>J190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128</v>
      </c>
      <c r="E68" s="177"/>
      <c r="F68" s="177"/>
      <c r="G68" s="177"/>
      <c r="H68" s="177"/>
      <c r="I68" s="177"/>
      <c r="J68" s="178">
        <f>J221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131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ZMĚNA ČÁSTI DOKONČENÉ STAVBY Č.P. 814 - OLOMOUC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93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 xml:space="preserve">SO02 - Hradební  zeď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21. 7. 2024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Metropolitní kapitula u svatého Václava v Olomouci</v>
      </c>
      <c r="G84" s="43"/>
      <c r="H84" s="43"/>
      <c r="I84" s="35" t="s">
        <v>33</v>
      </c>
      <c r="J84" s="39" t="str">
        <f>E21</f>
        <v>INTEGRAPLAN v.o.s.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132</v>
      </c>
      <c r="D87" s="183" t="s">
        <v>60</v>
      </c>
      <c r="E87" s="183" t="s">
        <v>56</v>
      </c>
      <c r="F87" s="183" t="s">
        <v>57</v>
      </c>
      <c r="G87" s="183" t="s">
        <v>133</v>
      </c>
      <c r="H87" s="183" t="s">
        <v>134</v>
      </c>
      <c r="I87" s="183" t="s">
        <v>135</v>
      </c>
      <c r="J87" s="183" t="s">
        <v>97</v>
      </c>
      <c r="K87" s="184" t="s">
        <v>136</v>
      </c>
      <c r="L87" s="185"/>
      <c r="M87" s="95" t="s">
        <v>19</v>
      </c>
      <c r="N87" s="96" t="s">
        <v>45</v>
      </c>
      <c r="O87" s="96" t="s">
        <v>137</v>
      </c>
      <c r="P87" s="96" t="s">
        <v>138</v>
      </c>
      <c r="Q87" s="96" t="s">
        <v>139</v>
      </c>
      <c r="R87" s="96" t="s">
        <v>140</v>
      </c>
      <c r="S87" s="96" t="s">
        <v>141</v>
      </c>
      <c r="T87" s="97" t="s">
        <v>142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143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P89+P181</f>
        <v>0</v>
      </c>
      <c r="Q88" s="99"/>
      <c r="R88" s="188">
        <f>R89+R181</f>
        <v>26.983069</v>
      </c>
      <c r="S88" s="99"/>
      <c r="T88" s="189">
        <f>T89+T181</f>
        <v>74.625320000000002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98</v>
      </c>
      <c r="BK88" s="190">
        <f>BK89+BK181</f>
        <v>0</v>
      </c>
    </row>
    <row r="89" s="12" customFormat="1" ht="25.92" customHeight="1">
      <c r="A89" s="12"/>
      <c r="B89" s="191"/>
      <c r="C89" s="192"/>
      <c r="D89" s="193" t="s">
        <v>74</v>
      </c>
      <c r="E89" s="194" t="s">
        <v>144</v>
      </c>
      <c r="F89" s="194" t="s">
        <v>145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P90+P121+P165+P178</f>
        <v>0</v>
      </c>
      <c r="Q89" s="199"/>
      <c r="R89" s="200">
        <f>R90+R121+R165+R178</f>
        <v>22.718897600000002</v>
      </c>
      <c r="S89" s="199"/>
      <c r="T89" s="201">
        <f>T90+T121+T165+T178</f>
        <v>74.020319999999998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75</v>
      </c>
      <c r="AY89" s="202" t="s">
        <v>146</v>
      </c>
      <c r="BK89" s="204">
        <f>BK90+BK121+BK165+BK178</f>
        <v>0</v>
      </c>
    </row>
    <row r="90" s="12" customFormat="1" ht="22.8" customHeight="1">
      <c r="A90" s="12"/>
      <c r="B90" s="191"/>
      <c r="C90" s="192"/>
      <c r="D90" s="193" t="s">
        <v>74</v>
      </c>
      <c r="E90" s="205" t="s">
        <v>196</v>
      </c>
      <c r="F90" s="205" t="s">
        <v>333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SUM(P91:P120)</f>
        <v>0</v>
      </c>
      <c r="Q90" s="199"/>
      <c r="R90" s="200">
        <f>SUM(R91:R120)</f>
        <v>7.7540976000000006</v>
      </c>
      <c r="S90" s="199"/>
      <c r="T90" s="201">
        <f>SUM(T91:T120)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83</v>
      </c>
      <c r="AT90" s="203" t="s">
        <v>74</v>
      </c>
      <c r="AU90" s="203" t="s">
        <v>83</v>
      </c>
      <c r="AY90" s="202" t="s">
        <v>146</v>
      </c>
      <c r="BK90" s="204">
        <f>SUM(BK91:BK120)</f>
        <v>0</v>
      </c>
    </row>
    <row r="91" s="2" customFormat="1" ht="21.75" customHeight="1">
      <c r="A91" s="41"/>
      <c r="B91" s="42"/>
      <c r="C91" s="207" t="s">
        <v>83</v>
      </c>
      <c r="D91" s="207" t="s">
        <v>148</v>
      </c>
      <c r="E91" s="208" t="s">
        <v>2281</v>
      </c>
      <c r="F91" s="209" t="s">
        <v>2282</v>
      </c>
      <c r="G91" s="210" t="s">
        <v>232</v>
      </c>
      <c r="H91" s="211">
        <v>58</v>
      </c>
      <c r="I91" s="212"/>
      <c r="J91" s="213">
        <f>ROUND(I91*H91,2)</f>
        <v>0</v>
      </c>
      <c r="K91" s="209" t="s">
        <v>152</v>
      </c>
      <c r="L91" s="47"/>
      <c r="M91" s="214" t="s">
        <v>19</v>
      </c>
      <c r="N91" s="215" t="s">
        <v>46</v>
      </c>
      <c r="O91" s="87"/>
      <c r="P91" s="216">
        <f>O91*H91</f>
        <v>0</v>
      </c>
      <c r="Q91" s="216">
        <v>0.0167</v>
      </c>
      <c r="R91" s="216">
        <f>Q91*H91</f>
        <v>0.96860000000000002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153</v>
      </c>
      <c r="AT91" s="218" t="s">
        <v>148</v>
      </c>
      <c r="AU91" s="218" t="s">
        <v>85</v>
      </c>
      <c r="AY91" s="20" t="s">
        <v>146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83</v>
      </c>
      <c r="BK91" s="219">
        <f>ROUND(I91*H91,2)</f>
        <v>0</v>
      </c>
      <c r="BL91" s="20" t="s">
        <v>153</v>
      </c>
      <c r="BM91" s="218" t="s">
        <v>2283</v>
      </c>
    </row>
    <row r="92" s="2" customFormat="1">
      <c r="A92" s="41"/>
      <c r="B92" s="42"/>
      <c r="C92" s="43"/>
      <c r="D92" s="220" t="s">
        <v>155</v>
      </c>
      <c r="E92" s="43"/>
      <c r="F92" s="221" t="s">
        <v>2284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155</v>
      </c>
      <c r="AU92" s="20" t="s">
        <v>85</v>
      </c>
    </row>
    <row r="93" s="13" customFormat="1">
      <c r="A93" s="13"/>
      <c r="B93" s="225"/>
      <c r="C93" s="226"/>
      <c r="D93" s="227" t="s">
        <v>157</v>
      </c>
      <c r="E93" s="228" t="s">
        <v>19</v>
      </c>
      <c r="F93" s="229" t="s">
        <v>2285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157</v>
      </c>
      <c r="AU93" s="235" t="s">
        <v>85</v>
      </c>
      <c r="AV93" s="13" t="s">
        <v>83</v>
      </c>
      <c r="AW93" s="13" t="s">
        <v>37</v>
      </c>
      <c r="AX93" s="13" t="s">
        <v>75</v>
      </c>
      <c r="AY93" s="235" t="s">
        <v>146</v>
      </c>
    </row>
    <row r="94" s="14" customFormat="1">
      <c r="A94" s="14"/>
      <c r="B94" s="236"/>
      <c r="C94" s="237"/>
      <c r="D94" s="227" t="s">
        <v>157</v>
      </c>
      <c r="E94" s="238" t="s">
        <v>19</v>
      </c>
      <c r="F94" s="239" t="s">
        <v>2286</v>
      </c>
      <c r="G94" s="237"/>
      <c r="H94" s="240">
        <v>36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157</v>
      </c>
      <c r="AU94" s="246" t="s">
        <v>85</v>
      </c>
      <c r="AV94" s="14" t="s">
        <v>85</v>
      </c>
      <c r="AW94" s="14" t="s">
        <v>37</v>
      </c>
      <c r="AX94" s="14" t="s">
        <v>75</v>
      </c>
      <c r="AY94" s="246" t="s">
        <v>146</v>
      </c>
    </row>
    <row r="95" s="13" customFormat="1">
      <c r="A95" s="13"/>
      <c r="B95" s="225"/>
      <c r="C95" s="226"/>
      <c r="D95" s="227" t="s">
        <v>157</v>
      </c>
      <c r="E95" s="228" t="s">
        <v>19</v>
      </c>
      <c r="F95" s="229" t="s">
        <v>2287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157</v>
      </c>
      <c r="AU95" s="235" t="s">
        <v>85</v>
      </c>
      <c r="AV95" s="13" t="s">
        <v>83</v>
      </c>
      <c r="AW95" s="13" t="s">
        <v>37</v>
      </c>
      <c r="AX95" s="13" t="s">
        <v>75</v>
      </c>
      <c r="AY95" s="235" t="s">
        <v>146</v>
      </c>
    </row>
    <row r="96" s="14" customFormat="1">
      <c r="A96" s="14"/>
      <c r="B96" s="236"/>
      <c r="C96" s="237"/>
      <c r="D96" s="227" t="s">
        <v>157</v>
      </c>
      <c r="E96" s="238" t="s">
        <v>19</v>
      </c>
      <c r="F96" s="239" t="s">
        <v>2288</v>
      </c>
      <c r="G96" s="237"/>
      <c r="H96" s="240">
        <v>22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157</v>
      </c>
      <c r="AU96" s="246" t="s">
        <v>85</v>
      </c>
      <c r="AV96" s="14" t="s">
        <v>85</v>
      </c>
      <c r="AW96" s="14" t="s">
        <v>37</v>
      </c>
      <c r="AX96" s="14" t="s">
        <v>75</v>
      </c>
      <c r="AY96" s="246" t="s">
        <v>146</v>
      </c>
    </row>
    <row r="97" s="16" customFormat="1">
      <c r="A97" s="16"/>
      <c r="B97" s="258"/>
      <c r="C97" s="259"/>
      <c r="D97" s="227" t="s">
        <v>157</v>
      </c>
      <c r="E97" s="260" t="s">
        <v>19</v>
      </c>
      <c r="F97" s="261" t="s">
        <v>167</v>
      </c>
      <c r="G97" s="259"/>
      <c r="H97" s="262">
        <v>58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8" t="s">
        <v>157</v>
      </c>
      <c r="AU97" s="268" t="s">
        <v>85</v>
      </c>
      <c r="AV97" s="16" t="s">
        <v>153</v>
      </c>
      <c r="AW97" s="16" t="s">
        <v>37</v>
      </c>
      <c r="AX97" s="16" t="s">
        <v>83</v>
      </c>
      <c r="AY97" s="268" t="s">
        <v>146</v>
      </c>
    </row>
    <row r="98" s="2" customFormat="1" ht="24.15" customHeight="1">
      <c r="A98" s="41"/>
      <c r="B98" s="42"/>
      <c r="C98" s="207" t="s">
        <v>85</v>
      </c>
      <c r="D98" s="207" t="s">
        <v>148</v>
      </c>
      <c r="E98" s="208" t="s">
        <v>2289</v>
      </c>
      <c r="F98" s="209" t="s">
        <v>2290</v>
      </c>
      <c r="G98" s="210" t="s">
        <v>232</v>
      </c>
      <c r="H98" s="211">
        <v>304</v>
      </c>
      <c r="I98" s="212"/>
      <c r="J98" s="213">
        <f>ROUND(I98*H98,2)</f>
        <v>0</v>
      </c>
      <c r="K98" s="209" t="s">
        <v>152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0.0083000000000000001</v>
      </c>
      <c r="R98" s="216">
        <f>Q98*H98</f>
        <v>2.5232000000000001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153</v>
      </c>
      <c r="AT98" s="218" t="s">
        <v>148</v>
      </c>
      <c r="AU98" s="218" t="s">
        <v>85</v>
      </c>
      <c r="AY98" s="20" t="s">
        <v>146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153</v>
      </c>
      <c r="BM98" s="218" t="s">
        <v>2291</v>
      </c>
    </row>
    <row r="99" s="2" customFormat="1">
      <c r="A99" s="41"/>
      <c r="B99" s="42"/>
      <c r="C99" s="43"/>
      <c r="D99" s="220" t="s">
        <v>155</v>
      </c>
      <c r="E99" s="43"/>
      <c r="F99" s="221" t="s">
        <v>2292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155</v>
      </c>
      <c r="AU99" s="20" t="s">
        <v>85</v>
      </c>
    </row>
    <row r="100" s="13" customFormat="1">
      <c r="A100" s="13"/>
      <c r="B100" s="225"/>
      <c r="C100" s="226"/>
      <c r="D100" s="227" t="s">
        <v>157</v>
      </c>
      <c r="E100" s="228" t="s">
        <v>19</v>
      </c>
      <c r="F100" s="229" t="s">
        <v>2285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157</v>
      </c>
      <c r="AU100" s="235" t="s">
        <v>85</v>
      </c>
      <c r="AV100" s="13" t="s">
        <v>83</v>
      </c>
      <c r="AW100" s="13" t="s">
        <v>37</v>
      </c>
      <c r="AX100" s="13" t="s">
        <v>75</v>
      </c>
      <c r="AY100" s="235" t="s">
        <v>146</v>
      </c>
    </row>
    <row r="101" s="14" customFormat="1">
      <c r="A101" s="14"/>
      <c r="B101" s="236"/>
      <c r="C101" s="237"/>
      <c r="D101" s="227" t="s">
        <v>157</v>
      </c>
      <c r="E101" s="238" t="s">
        <v>19</v>
      </c>
      <c r="F101" s="239" t="s">
        <v>2293</v>
      </c>
      <c r="G101" s="237"/>
      <c r="H101" s="240">
        <v>216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157</v>
      </c>
      <c r="AU101" s="246" t="s">
        <v>85</v>
      </c>
      <c r="AV101" s="14" t="s">
        <v>85</v>
      </c>
      <c r="AW101" s="14" t="s">
        <v>37</v>
      </c>
      <c r="AX101" s="14" t="s">
        <v>75</v>
      </c>
      <c r="AY101" s="246" t="s">
        <v>146</v>
      </c>
    </row>
    <row r="102" s="13" customFormat="1">
      <c r="A102" s="13"/>
      <c r="B102" s="225"/>
      <c r="C102" s="226"/>
      <c r="D102" s="227" t="s">
        <v>157</v>
      </c>
      <c r="E102" s="228" t="s">
        <v>19</v>
      </c>
      <c r="F102" s="229" t="s">
        <v>2287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157</v>
      </c>
      <c r="AU102" s="235" t="s">
        <v>85</v>
      </c>
      <c r="AV102" s="13" t="s">
        <v>83</v>
      </c>
      <c r="AW102" s="13" t="s">
        <v>37</v>
      </c>
      <c r="AX102" s="13" t="s">
        <v>75</v>
      </c>
      <c r="AY102" s="235" t="s">
        <v>146</v>
      </c>
    </row>
    <row r="103" s="14" customFormat="1">
      <c r="A103" s="14"/>
      <c r="B103" s="236"/>
      <c r="C103" s="237"/>
      <c r="D103" s="227" t="s">
        <v>157</v>
      </c>
      <c r="E103" s="238" t="s">
        <v>19</v>
      </c>
      <c r="F103" s="239" t="s">
        <v>2294</v>
      </c>
      <c r="G103" s="237"/>
      <c r="H103" s="240">
        <v>88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157</v>
      </c>
      <c r="AU103" s="246" t="s">
        <v>85</v>
      </c>
      <c r="AV103" s="14" t="s">
        <v>85</v>
      </c>
      <c r="AW103" s="14" t="s">
        <v>37</v>
      </c>
      <c r="AX103" s="14" t="s">
        <v>75</v>
      </c>
      <c r="AY103" s="246" t="s">
        <v>146</v>
      </c>
    </row>
    <row r="104" s="16" customFormat="1">
      <c r="A104" s="16"/>
      <c r="B104" s="258"/>
      <c r="C104" s="259"/>
      <c r="D104" s="227" t="s">
        <v>157</v>
      </c>
      <c r="E104" s="260" t="s">
        <v>19</v>
      </c>
      <c r="F104" s="261" t="s">
        <v>167</v>
      </c>
      <c r="G104" s="259"/>
      <c r="H104" s="262">
        <v>304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68" t="s">
        <v>157</v>
      </c>
      <c r="AU104" s="268" t="s">
        <v>85</v>
      </c>
      <c r="AV104" s="16" t="s">
        <v>153</v>
      </c>
      <c r="AW104" s="16" t="s">
        <v>37</v>
      </c>
      <c r="AX104" s="16" t="s">
        <v>83</v>
      </c>
      <c r="AY104" s="268" t="s">
        <v>146</v>
      </c>
    </row>
    <row r="105" s="2" customFormat="1" ht="16.5" customHeight="1">
      <c r="A105" s="41"/>
      <c r="B105" s="42"/>
      <c r="C105" s="207" t="s">
        <v>163</v>
      </c>
      <c r="D105" s="207" t="s">
        <v>148</v>
      </c>
      <c r="E105" s="208" t="s">
        <v>2295</v>
      </c>
      <c r="F105" s="209" t="s">
        <v>2296</v>
      </c>
      <c r="G105" s="210" t="s">
        <v>232</v>
      </c>
      <c r="H105" s="211">
        <v>104.06</v>
      </c>
      <c r="I105" s="212"/>
      <c r="J105" s="213">
        <f>ROUND(I105*H105,2)</f>
        <v>0</v>
      </c>
      <c r="K105" s="209" t="s">
        <v>152</v>
      </c>
      <c r="L105" s="47"/>
      <c r="M105" s="214" t="s">
        <v>19</v>
      </c>
      <c r="N105" s="215" t="s">
        <v>46</v>
      </c>
      <c r="O105" s="87"/>
      <c r="P105" s="216">
        <f>O105*H105</f>
        <v>0</v>
      </c>
      <c r="Q105" s="216">
        <v>0.021000000000000001</v>
      </c>
      <c r="R105" s="216">
        <f>Q105*H105</f>
        <v>2.18526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153</v>
      </c>
      <c r="AT105" s="218" t="s">
        <v>148</v>
      </c>
      <c r="AU105" s="218" t="s">
        <v>85</v>
      </c>
      <c r="AY105" s="20" t="s">
        <v>146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153</v>
      </c>
      <c r="BM105" s="218" t="s">
        <v>2297</v>
      </c>
    </row>
    <row r="106" s="2" customFormat="1">
      <c r="A106" s="41"/>
      <c r="B106" s="42"/>
      <c r="C106" s="43"/>
      <c r="D106" s="220" t="s">
        <v>155</v>
      </c>
      <c r="E106" s="43"/>
      <c r="F106" s="221" t="s">
        <v>2298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155</v>
      </c>
      <c r="AU106" s="20" t="s">
        <v>85</v>
      </c>
    </row>
    <row r="107" s="13" customFormat="1">
      <c r="A107" s="13"/>
      <c r="B107" s="225"/>
      <c r="C107" s="226"/>
      <c r="D107" s="227" t="s">
        <v>157</v>
      </c>
      <c r="E107" s="228" t="s">
        <v>19</v>
      </c>
      <c r="F107" s="229" t="s">
        <v>2299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157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146</v>
      </c>
    </row>
    <row r="108" s="13" customFormat="1">
      <c r="A108" s="13"/>
      <c r="B108" s="225"/>
      <c r="C108" s="226"/>
      <c r="D108" s="227" t="s">
        <v>157</v>
      </c>
      <c r="E108" s="228" t="s">
        <v>19</v>
      </c>
      <c r="F108" s="229" t="s">
        <v>2300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157</v>
      </c>
      <c r="AU108" s="235" t="s">
        <v>85</v>
      </c>
      <c r="AV108" s="13" t="s">
        <v>83</v>
      </c>
      <c r="AW108" s="13" t="s">
        <v>37</v>
      </c>
      <c r="AX108" s="13" t="s">
        <v>75</v>
      </c>
      <c r="AY108" s="235" t="s">
        <v>146</v>
      </c>
    </row>
    <row r="109" s="14" customFormat="1">
      <c r="A109" s="14"/>
      <c r="B109" s="236"/>
      <c r="C109" s="237"/>
      <c r="D109" s="227" t="s">
        <v>157</v>
      </c>
      <c r="E109" s="238" t="s">
        <v>19</v>
      </c>
      <c r="F109" s="239" t="s">
        <v>2301</v>
      </c>
      <c r="G109" s="237"/>
      <c r="H109" s="240">
        <v>79.859999999999999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157</v>
      </c>
      <c r="AU109" s="246" t="s">
        <v>85</v>
      </c>
      <c r="AV109" s="14" t="s">
        <v>85</v>
      </c>
      <c r="AW109" s="14" t="s">
        <v>37</v>
      </c>
      <c r="AX109" s="14" t="s">
        <v>75</v>
      </c>
      <c r="AY109" s="246" t="s">
        <v>146</v>
      </c>
    </row>
    <row r="110" s="13" customFormat="1">
      <c r="A110" s="13"/>
      <c r="B110" s="225"/>
      <c r="C110" s="226"/>
      <c r="D110" s="227" t="s">
        <v>157</v>
      </c>
      <c r="E110" s="228" t="s">
        <v>19</v>
      </c>
      <c r="F110" s="229" t="s">
        <v>2302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157</v>
      </c>
      <c r="AU110" s="235" t="s">
        <v>85</v>
      </c>
      <c r="AV110" s="13" t="s">
        <v>83</v>
      </c>
      <c r="AW110" s="13" t="s">
        <v>37</v>
      </c>
      <c r="AX110" s="13" t="s">
        <v>75</v>
      </c>
      <c r="AY110" s="235" t="s">
        <v>146</v>
      </c>
    </row>
    <row r="111" s="14" customFormat="1">
      <c r="A111" s="14"/>
      <c r="B111" s="236"/>
      <c r="C111" s="237"/>
      <c r="D111" s="227" t="s">
        <v>157</v>
      </c>
      <c r="E111" s="238" t="s">
        <v>19</v>
      </c>
      <c r="F111" s="239" t="s">
        <v>2303</v>
      </c>
      <c r="G111" s="237"/>
      <c r="H111" s="240">
        <v>24.199999999999999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157</v>
      </c>
      <c r="AU111" s="246" t="s">
        <v>85</v>
      </c>
      <c r="AV111" s="14" t="s">
        <v>85</v>
      </c>
      <c r="AW111" s="14" t="s">
        <v>37</v>
      </c>
      <c r="AX111" s="14" t="s">
        <v>75</v>
      </c>
      <c r="AY111" s="246" t="s">
        <v>146</v>
      </c>
    </row>
    <row r="112" s="16" customFormat="1">
      <c r="A112" s="16"/>
      <c r="B112" s="258"/>
      <c r="C112" s="259"/>
      <c r="D112" s="227" t="s">
        <v>157</v>
      </c>
      <c r="E112" s="260" t="s">
        <v>19</v>
      </c>
      <c r="F112" s="261" t="s">
        <v>167</v>
      </c>
      <c r="G112" s="259"/>
      <c r="H112" s="262">
        <v>104.06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8" t="s">
        <v>157</v>
      </c>
      <c r="AU112" s="268" t="s">
        <v>85</v>
      </c>
      <c r="AV112" s="16" t="s">
        <v>153</v>
      </c>
      <c r="AW112" s="16" t="s">
        <v>37</v>
      </c>
      <c r="AX112" s="16" t="s">
        <v>83</v>
      </c>
      <c r="AY112" s="268" t="s">
        <v>146</v>
      </c>
    </row>
    <row r="113" s="2" customFormat="1" ht="24.15" customHeight="1">
      <c r="A113" s="41"/>
      <c r="B113" s="42"/>
      <c r="C113" s="207" t="s">
        <v>153</v>
      </c>
      <c r="D113" s="207" t="s">
        <v>148</v>
      </c>
      <c r="E113" s="208" t="s">
        <v>2304</v>
      </c>
      <c r="F113" s="209" t="s">
        <v>2305</v>
      </c>
      <c r="G113" s="210" t="s">
        <v>232</v>
      </c>
      <c r="H113" s="211">
        <v>104.06</v>
      </c>
      <c r="I113" s="212"/>
      <c r="J113" s="213">
        <f>ROUND(I113*H113,2)</f>
        <v>0</v>
      </c>
      <c r="K113" s="209" t="s">
        <v>152</v>
      </c>
      <c r="L113" s="47"/>
      <c r="M113" s="214" t="s">
        <v>19</v>
      </c>
      <c r="N113" s="215" t="s">
        <v>46</v>
      </c>
      <c r="O113" s="87"/>
      <c r="P113" s="216">
        <f>O113*H113</f>
        <v>0</v>
      </c>
      <c r="Q113" s="216">
        <v>0.019959999999999999</v>
      </c>
      <c r="R113" s="216">
        <f>Q113*H113</f>
        <v>2.0770375999999997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153</v>
      </c>
      <c r="AT113" s="218" t="s">
        <v>148</v>
      </c>
      <c r="AU113" s="218" t="s">
        <v>85</v>
      </c>
      <c r="AY113" s="20" t="s">
        <v>146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153</v>
      </c>
      <c r="BM113" s="218" t="s">
        <v>2306</v>
      </c>
    </row>
    <row r="114" s="2" customFormat="1">
      <c r="A114" s="41"/>
      <c r="B114" s="42"/>
      <c r="C114" s="43"/>
      <c r="D114" s="220" t="s">
        <v>155</v>
      </c>
      <c r="E114" s="43"/>
      <c r="F114" s="221" t="s">
        <v>2307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155</v>
      </c>
      <c r="AU114" s="20" t="s">
        <v>85</v>
      </c>
    </row>
    <row r="115" s="13" customFormat="1">
      <c r="A115" s="13"/>
      <c r="B115" s="225"/>
      <c r="C115" s="226"/>
      <c r="D115" s="227" t="s">
        <v>157</v>
      </c>
      <c r="E115" s="228" t="s">
        <v>19</v>
      </c>
      <c r="F115" s="229" t="s">
        <v>2308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157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146</v>
      </c>
    </row>
    <row r="116" s="13" customFormat="1">
      <c r="A116" s="13"/>
      <c r="B116" s="225"/>
      <c r="C116" s="226"/>
      <c r="D116" s="227" t="s">
        <v>157</v>
      </c>
      <c r="E116" s="228" t="s">
        <v>19</v>
      </c>
      <c r="F116" s="229" t="s">
        <v>2300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157</v>
      </c>
      <c r="AU116" s="235" t="s">
        <v>85</v>
      </c>
      <c r="AV116" s="13" t="s">
        <v>83</v>
      </c>
      <c r="AW116" s="13" t="s">
        <v>37</v>
      </c>
      <c r="AX116" s="13" t="s">
        <v>75</v>
      </c>
      <c r="AY116" s="235" t="s">
        <v>146</v>
      </c>
    </row>
    <row r="117" s="14" customFormat="1">
      <c r="A117" s="14"/>
      <c r="B117" s="236"/>
      <c r="C117" s="237"/>
      <c r="D117" s="227" t="s">
        <v>157</v>
      </c>
      <c r="E117" s="238" t="s">
        <v>19</v>
      </c>
      <c r="F117" s="239" t="s">
        <v>2301</v>
      </c>
      <c r="G117" s="237"/>
      <c r="H117" s="240">
        <v>79.859999999999999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157</v>
      </c>
      <c r="AU117" s="246" t="s">
        <v>85</v>
      </c>
      <c r="AV117" s="14" t="s">
        <v>85</v>
      </c>
      <c r="AW117" s="14" t="s">
        <v>37</v>
      </c>
      <c r="AX117" s="14" t="s">
        <v>75</v>
      </c>
      <c r="AY117" s="246" t="s">
        <v>146</v>
      </c>
    </row>
    <row r="118" s="13" customFormat="1">
      <c r="A118" s="13"/>
      <c r="B118" s="225"/>
      <c r="C118" s="226"/>
      <c r="D118" s="227" t="s">
        <v>157</v>
      </c>
      <c r="E118" s="228" t="s">
        <v>19</v>
      </c>
      <c r="F118" s="229" t="s">
        <v>2302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157</v>
      </c>
      <c r="AU118" s="235" t="s">
        <v>85</v>
      </c>
      <c r="AV118" s="13" t="s">
        <v>83</v>
      </c>
      <c r="AW118" s="13" t="s">
        <v>37</v>
      </c>
      <c r="AX118" s="13" t="s">
        <v>75</v>
      </c>
      <c r="AY118" s="235" t="s">
        <v>146</v>
      </c>
    </row>
    <row r="119" s="14" customFormat="1">
      <c r="A119" s="14"/>
      <c r="B119" s="236"/>
      <c r="C119" s="237"/>
      <c r="D119" s="227" t="s">
        <v>157</v>
      </c>
      <c r="E119" s="238" t="s">
        <v>19</v>
      </c>
      <c r="F119" s="239" t="s">
        <v>2303</v>
      </c>
      <c r="G119" s="237"/>
      <c r="H119" s="240">
        <v>24.199999999999999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157</v>
      </c>
      <c r="AU119" s="246" t="s">
        <v>85</v>
      </c>
      <c r="AV119" s="14" t="s">
        <v>85</v>
      </c>
      <c r="AW119" s="14" t="s">
        <v>37</v>
      </c>
      <c r="AX119" s="14" t="s">
        <v>75</v>
      </c>
      <c r="AY119" s="246" t="s">
        <v>146</v>
      </c>
    </row>
    <row r="120" s="16" customFormat="1">
      <c r="A120" s="16"/>
      <c r="B120" s="258"/>
      <c r="C120" s="259"/>
      <c r="D120" s="227" t="s">
        <v>157</v>
      </c>
      <c r="E120" s="260" t="s">
        <v>19</v>
      </c>
      <c r="F120" s="261" t="s">
        <v>167</v>
      </c>
      <c r="G120" s="259"/>
      <c r="H120" s="262">
        <v>104.06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8" t="s">
        <v>157</v>
      </c>
      <c r="AU120" s="268" t="s">
        <v>85</v>
      </c>
      <c r="AV120" s="16" t="s">
        <v>153</v>
      </c>
      <c r="AW120" s="16" t="s">
        <v>37</v>
      </c>
      <c r="AX120" s="16" t="s">
        <v>83</v>
      </c>
      <c r="AY120" s="268" t="s">
        <v>146</v>
      </c>
    </row>
    <row r="121" s="12" customFormat="1" ht="22.8" customHeight="1">
      <c r="A121" s="12"/>
      <c r="B121" s="191"/>
      <c r="C121" s="192"/>
      <c r="D121" s="193" t="s">
        <v>74</v>
      </c>
      <c r="E121" s="205" t="s">
        <v>216</v>
      </c>
      <c r="F121" s="205" t="s">
        <v>534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SUM(P122:P164)</f>
        <v>0</v>
      </c>
      <c r="Q121" s="199"/>
      <c r="R121" s="200">
        <f>SUM(R122:R164)</f>
        <v>14.964800000000002</v>
      </c>
      <c r="S121" s="199"/>
      <c r="T121" s="201">
        <f>SUM(T122:T164)</f>
        <v>74.020319999999998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83</v>
      </c>
      <c r="AT121" s="203" t="s">
        <v>74</v>
      </c>
      <c r="AU121" s="203" t="s">
        <v>83</v>
      </c>
      <c r="AY121" s="202" t="s">
        <v>146</v>
      </c>
      <c r="BK121" s="204">
        <f>SUM(BK122:BK164)</f>
        <v>0</v>
      </c>
    </row>
    <row r="122" s="2" customFormat="1" ht="24.15" customHeight="1">
      <c r="A122" s="41"/>
      <c r="B122" s="42"/>
      <c r="C122" s="207" t="s">
        <v>191</v>
      </c>
      <c r="D122" s="207" t="s">
        <v>148</v>
      </c>
      <c r="E122" s="208" t="s">
        <v>2309</v>
      </c>
      <c r="F122" s="209" t="s">
        <v>2310</v>
      </c>
      <c r="G122" s="210" t="s">
        <v>232</v>
      </c>
      <c r="H122" s="211">
        <v>96.799999999999997</v>
      </c>
      <c r="I122" s="212"/>
      <c r="J122" s="213">
        <f>ROUND(I122*H122,2)</f>
        <v>0</v>
      </c>
      <c r="K122" s="209" t="s">
        <v>152</v>
      </c>
      <c r="L122" s="47"/>
      <c r="M122" s="214" t="s">
        <v>19</v>
      </c>
      <c r="N122" s="215" t="s">
        <v>46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153</v>
      </c>
      <c r="AT122" s="218" t="s">
        <v>148</v>
      </c>
      <c r="AU122" s="218" t="s">
        <v>85</v>
      </c>
      <c r="AY122" s="20" t="s">
        <v>146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153</v>
      </c>
      <c r="BM122" s="218" t="s">
        <v>2311</v>
      </c>
    </row>
    <row r="123" s="2" customFormat="1">
      <c r="A123" s="41"/>
      <c r="B123" s="42"/>
      <c r="C123" s="43"/>
      <c r="D123" s="220" t="s">
        <v>155</v>
      </c>
      <c r="E123" s="43"/>
      <c r="F123" s="221" t="s">
        <v>2312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155</v>
      </c>
      <c r="AU123" s="20" t="s">
        <v>85</v>
      </c>
    </row>
    <row r="124" s="14" customFormat="1">
      <c r="A124" s="14"/>
      <c r="B124" s="236"/>
      <c r="C124" s="237"/>
      <c r="D124" s="227" t="s">
        <v>157</v>
      </c>
      <c r="E124" s="238" t="s">
        <v>19</v>
      </c>
      <c r="F124" s="239" t="s">
        <v>2313</v>
      </c>
      <c r="G124" s="237"/>
      <c r="H124" s="240">
        <v>96.799999999999997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157</v>
      </c>
      <c r="AU124" s="246" t="s">
        <v>85</v>
      </c>
      <c r="AV124" s="14" t="s">
        <v>85</v>
      </c>
      <c r="AW124" s="14" t="s">
        <v>37</v>
      </c>
      <c r="AX124" s="14" t="s">
        <v>75</v>
      </c>
      <c r="AY124" s="246" t="s">
        <v>146</v>
      </c>
    </row>
    <row r="125" s="16" customFormat="1">
      <c r="A125" s="16"/>
      <c r="B125" s="258"/>
      <c r="C125" s="259"/>
      <c r="D125" s="227" t="s">
        <v>157</v>
      </c>
      <c r="E125" s="260" t="s">
        <v>19</v>
      </c>
      <c r="F125" s="261" t="s">
        <v>167</v>
      </c>
      <c r="G125" s="259"/>
      <c r="H125" s="262">
        <v>96.799999999999997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8" t="s">
        <v>157</v>
      </c>
      <c r="AU125" s="268" t="s">
        <v>85</v>
      </c>
      <c r="AV125" s="16" t="s">
        <v>153</v>
      </c>
      <c r="AW125" s="16" t="s">
        <v>37</v>
      </c>
      <c r="AX125" s="16" t="s">
        <v>83</v>
      </c>
      <c r="AY125" s="268" t="s">
        <v>146</v>
      </c>
    </row>
    <row r="126" s="2" customFormat="1" ht="24.15" customHeight="1">
      <c r="A126" s="41"/>
      <c r="B126" s="42"/>
      <c r="C126" s="207" t="s">
        <v>196</v>
      </c>
      <c r="D126" s="207" t="s">
        <v>148</v>
      </c>
      <c r="E126" s="208" t="s">
        <v>2314</v>
      </c>
      <c r="F126" s="209" t="s">
        <v>2315</v>
      </c>
      <c r="G126" s="210" t="s">
        <v>232</v>
      </c>
      <c r="H126" s="211">
        <v>5808</v>
      </c>
      <c r="I126" s="212"/>
      <c r="J126" s="213">
        <f>ROUND(I126*H126,2)</f>
        <v>0</v>
      </c>
      <c r="K126" s="209" t="s">
        <v>152</v>
      </c>
      <c r="L126" s="47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153</v>
      </c>
      <c r="AT126" s="218" t="s">
        <v>148</v>
      </c>
      <c r="AU126" s="218" t="s">
        <v>85</v>
      </c>
      <c r="AY126" s="20" t="s">
        <v>146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153</v>
      </c>
      <c r="BM126" s="218" t="s">
        <v>2316</v>
      </c>
    </row>
    <row r="127" s="2" customFormat="1">
      <c r="A127" s="41"/>
      <c r="B127" s="42"/>
      <c r="C127" s="43"/>
      <c r="D127" s="220" t="s">
        <v>155</v>
      </c>
      <c r="E127" s="43"/>
      <c r="F127" s="221" t="s">
        <v>2317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155</v>
      </c>
      <c r="AU127" s="20" t="s">
        <v>85</v>
      </c>
    </row>
    <row r="128" s="14" customFormat="1">
      <c r="A128" s="14"/>
      <c r="B128" s="236"/>
      <c r="C128" s="237"/>
      <c r="D128" s="227" t="s">
        <v>157</v>
      </c>
      <c r="E128" s="238" t="s">
        <v>19</v>
      </c>
      <c r="F128" s="239" t="s">
        <v>2318</v>
      </c>
      <c r="G128" s="237"/>
      <c r="H128" s="240">
        <v>5808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157</v>
      </c>
      <c r="AU128" s="246" t="s">
        <v>85</v>
      </c>
      <c r="AV128" s="14" t="s">
        <v>85</v>
      </c>
      <c r="AW128" s="14" t="s">
        <v>37</v>
      </c>
      <c r="AX128" s="14" t="s">
        <v>83</v>
      </c>
      <c r="AY128" s="246" t="s">
        <v>146</v>
      </c>
    </row>
    <row r="129" s="2" customFormat="1" ht="24.15" customHeight="1">
      <c r="A129" s="41"/>
      <c r="B129" s="42"/>
      <c r="C129" s="207" t="s">
        <v>202</v>
      </c>
      <c r="D129" s="207" t="s">
        <v>148</v>
      </c>
      <c r="E129" s="208" t="s">
        <v>2319</v>
      </c>
      <c r="F129" s="209" t="s">
        <v>2320</v>
      </c>
      <c r="G129" s="210" t="s">
        <v>232</v>
      </c>
      <c r="H129" s="211">
        <v>96.799999999999997</v>
      </c>
      <c r="I129" s="212"/>
      <c r="J129" s="213">
        <f>ROUND(I129*H129,2)</f>
        <v>0</v>
      </c>
      <c r="K129" s="209" t="s">
        <v>152</v>
      </c>
      <c r="L129" s="47"/>
      <c r="M129" s="214" t="s">
        <v>19</v>
      </c>
      <c r="N129" s="215" t="s">
        <v>46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153</v>
      </c>
      <c r="AT129" s="218" t="s">
        <v>148</v>
      </c>
      <c r="AU129" s="218" t="s">
        <v>85</v>
      </c>
      <c r="AY129" s="20" t="s">
        <v>146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153</v>
      </c>
      <c r="BM129" s="218" t="s">
        <v>2321</v>
      </c>
    </row>
    <row r="130" s="2" customFormat="1">
      <c r="A130" s="41"/>
      <c r="B130" s="42"/>
      <c r="C130" s="43"/>
      <c r="D130" s="220" t="s">
        <v>155</v>
      </c>
      <c r="E130" s="43"/>
      <c r="F130" s="221" t="s">
        <v>2322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155</v>
      </c>
      <c r="AU130" s="20" t="s">
        <v>85</v>
      </c>
    </row>
    <row r="131" s="14" customFormat="1">
      <c r="A131" s="14"/>
      <c r="B131" s="236"/>
      <c r="C131" s="237"/>
      <c r="D131" s="227" t="s">
        <v>157</v>
      </c>
      <c r="E131" s="238" t="s">
        <v>19</v>
      </c>
      <c r="F131" s="239" t="s">
        <v>2313</v>
      </c>
      <c r="G131" s="237"/>
      <c r="H131" s="240">
        <v>96.799999999999997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157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146</v>
      </c>
    </row>
    <row r="132" s="16" customFormat="1">
      <c r="A132" s="16"/>
      <c r="B132" s="258"/>
      <c r="C132" s="259"/>
      <c r="D132" s="227" t="s">
        <v>157</v>
      </c>
      <c r="E132" s="260" t="s">
        <v>19</v>
      </c>
      <c r="F132" s="261" t="s">
        <v>167</v>
      </c>
      <c r="G132" s="259"/>
      <c r="H132" s="262">
        <v>96.799999999999997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8" t="s">
        <v>157</v>
      </c>
      <c r="AU132" s="268" t="s">
        <v>85</v>
      </c>
      <c r="AV132" s="16" t="s">
        <v>153</v>
      </c>
      <c r="AW132" s="16" t="s">
        <v>37</v>
      </c>
      <c r="AX132" s="16" t="s">
        <v>83</v>
      </c>
      <c r="AY132" s="268" t="s">
        <v>146</v>
      </c>
    </row>
    <row r="133" s="2" customFormat="1" ht="16.5" customHeight="1">
      <c r="A133" s="41"/>
      <c r="B133" s="42"/>
      <c r="C133" s="207" t="s">
        <v>209</v>
      </c>
      <c r="D133" s="207" t="s">
        <v>148</v>
      </c>
      <c r="E133" s="208" t="s">
        <v>2323</v>
      </c>
      <c r="F133" s="209" t="s">
        <v>2324</v>
      </c>
      <c r="G133" s="210" t="s">
        <v>232</v>
      </c>
      <c r="H133" s="211">
        <v>96.799999999999997</v>
      </c>
      <c r="I133" s="212"/>
      <c r="J133" s="213">
        <f>ROUND(I133*H133,2)</f>
        <v>0</v>
      </c>
      <c r="K133" s="209" t="s">
        <v>152</v>
      </c>
      <c r="L133" s="47"/>
      <c r="M133" s="214" t="s">
        <v>19</v>
      </c>
      <c r="N133" s="215" t="s">
        <v>46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153</v>
      </c>
      <c r="AT133" s="218" t="s">
        <v>148</v>
      </c>
      <c r="AU133" s="218" t="s">
        <v>85</v>
      </c>
      <c r="AY133" s="20" t="s">
        <v>146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153</v>
      </c>
      <c r="BM133" s="218" t="s">
        <v>2325</v>
      </c>
    </row>
    <row r="134" s="2" customFormat="1">
      <c r="A134" s="41"/>
      <c r="B134" s="42"/>
      <c r="C134" s="43"/>
      <c r="D134" s="220" t="s">
        <v>155</v>
      </c>
      <c r="E134" s="43"/>
      <c r="F134" s="221" t="s">
        <v>2326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155</v>
      </c>
      <c r="AU134" s="20" t="s">
        <v>85</v>
      </c>
    </row>
    <row r="135" s="14" customFormat="1">
      <c r="A135" s="14"/>
      <c r="B135" s="236"/>
      <c r="C135" s="237"/>
      <c r="D135" s="227" t="s">
        <v>157</v>
      </c>
      <c r="E135" s="238" t="s">
        <v>19</v>
      </c>
      <c r="F135" s="239" t="s">
        <v>2313</v>
      </c>
      <c r="G135" s="237"/>
      <c r="H135" s="240">
        <v>96.799999999999997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157</v>
      </c>
      <c r="AU135" s="246" t="s">
        <v>85</v>
      </c>
      <c r="AV135" s="14" t="s">
        <v>85</v>
      </c>
      <c r="AW135" s="14" t="s">
        <v>37</v>
      </c>
      <c r="AX135" s="14" t="s">
        <v>75</v>
      </c>
      <c r="AY135" s="246" t="s">
        <v>146</v>
      </c>
    </row>
    <row r="136" s="16" customFormat="1">
      <c r="A136" s="16"/>
      <c r="B136" s="258"/>
      <c r="C136" s="259"/>
      <c r="D136" s="227" t="s">
        <v>157</v>
      </c>
      <c r="E136" s="260" t="s">
        <v>19</v>
      </c>
      <c r="F136" s="261" t="s">
        <v>167</v>
      </c>
      <c r="G136" s="259"/>
      <c r="H136" s="262">
        <v>96.799999999999997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8" t="s">
        <v>157</v>
      </c>
      <c r="AU136" s="268" t="s">
        <v>85</v>
      </c>
      <c r="AV136" s="16" t="s">
        <v>153</v>
      </c>
      <c r="AW136" s="16" t="s">
        <v>37</v>
      </c>
      <c r="AX136" s="16" t="s">
        <v>83</v>
      </c>
      <c r="AY136" s="268" t="s">
        <v>146</v>
      </c>
    </row>
    <row r="137" s="2" customFormat="1" ht="21.75" customHeight="1">
      <c r="A137" s="41"/>
      <c r="B137" s="42"/>
      <c r="C137" s="207" t="s">
        <v>216</v>
      </c>
      <c r="D137" s="207" t="s">
        <v>148</v>
      </c>
      <c r="E137" s="208" t="s">
        <v>2327</v>
      </c>
      <c r="F137" s="209" t="s">
        <v>2328</v>
      </c>
      <c r="G137" s="210" t="s">
        <v>232</v>
      </c>
      <c r="H137" s="211">
        <v>5808</v>
      </c>
      <c r="I137" s="212"/>
      <c r="J137" s="213">
        <f>ROUND(I137*H137,2)</f>
        <v>0</v>
      </c>
      <c r="K137" s="209" t="s">
        <v>152</v>
      </c>
      <c r="L137" s="47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153</v>
      </c>
      <c r="AT137" s="218" t="s">
        <v>148</v>
      </c>
      <c r="AU137" s="218" t="s">
        <v>85</v>
      </c>
      <c r="AY137" s="20" t="s">
        <v>146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153</v>
      </c>
      <c r="BM137" s="218" t="s">
        <v>2329</v>
      </c>
    </row>
    <row r="138" s="2" customFormat="1">
      <c r="A138" s="41"/>
      <c r="B138" s="42"/>
      <c r="C138" s="43"/>
      <c r="D138" s="220" t="s">
        <v>155</v>
      </c>
      <c r="E138" s="43"/>
      <c r="F138" s="221" t="s">
        <v>2330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155</v>
      </c>
      <c r="AU138" s="20" t="s">
        <v>85</v>
      </c>
    </row>
    <row r="139" s="14" customFormat="1">
      <c r="A139" s="14"/>
      <c r="B139" s="236"/>
      <c r="C139" s="237"/>
      <c r="D139" s="227" t="s">
        <v>157</v>
      </c>
      <c r="E139" s="238" t="s">
        <v>19</v>
      </c>
      <c r="F139" s="239" t="s">
        <v>2318</v>
      </c>
      <c r="G139" s="237"/>
      <c r="H139" s="240">
        <v>5808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157</v>
      </c>
      <c r="AU139" s="246" t="s">
        <v>85</v>
      </c>
      <c r="AV139" s="14" t="s">
        <v>85</v>
      </c>
      <c r="AW139" s="14" t="s">
        <v>37</v>
      </c>
      <c r="AX139" s="14" t="s">
        <v>83</v>
      </c>
      <c r="AY139" s="246" t="s">
        <v>146</v>
      </c>
    </row>
    <row r="140" s="2" customFormat="1" ht="16.5" customHeight="1">
      <c r="A140" s="41"/>
      <c r="B140" s="42"/>
      <c r="C140" s="207" t="s">
        <v>223</v>
      </c>
      <c r="D140" s="207" t="s">
        <v>148</v>
      </c>
      <c r="E140" s="208" t="s">
        <v>2331</v>
      </c>
      <c r="F140" s="209" t="s">
        <v>2332</v>
      </c>
      <c r="G140" s="210" t="s">
        <v>232</v>
      </c>
      <c r="H140" s="211">
        <v>96.799999999999997</v>
      </c>
      <c r="I140" s="212"/>
      <c r="J140" s="213">
        <f>ROUND(I140*H140,2)</f>
        <v>0</v>
      </c>
      <c r="K140" s="209" t="s">
        <v>152</v>
      </c>
      <c r="L140" s="47"/>
      <c r="M140" s="214" t="s">
        <v>19</v>
      </c>
      <c r="N140" s="215" t="s">
        <v>46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153</v>
      </c>
      <c r="AT140" s="218" t="s">
        <v>148</v>
      </c>
      <c r="AU140" s="218" t="s">
        <v>85</v>
      </c>
      <c r="AY140" s="20" t="s">
        <v>146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153</v>
      </c>
      <c r="BM140" s="218" t="s">
        <v>2333</v>
      </c>
    </row>
    <row r="141" s="2" customFormat="1">
      <c r="A141" s="41"/>
      <c r="B141" s="42"/>
      <c r="C141" s="43"/>
      <c r="D141" s="220" t="s">
        <v>155</v>
      </c>
      <c r="E141" s="43"/>
      <c r="F141" s="221" t="s">
        <v>2334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155</v>
      </c>
      <c r="AU141" s="20" t="s">
        <v>85</v>
      </c>
    </row>
    <row r="142" s="14" customFormat="1">
      <c r="A142" s="14"/>
      <c r="B142" s="236"/>
      <c r="C142" s="237"/>
      <c r="D142" s="227" t="s">
        <v>157</v>
      </c>
      <c r="E142" s="238" t="s">
        <v>19</v>
      </c>
      <c r="F142" s="239" t="s">
        <v>2313</v>
      </c>
      <c r="G142" s="237"/>
      <c r="H142" s="240">
        <v>96.799999999999997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157</v>
      </c>
      <c r="AU142" s="246" t="s">
        <v>85</v>
      </c>
      <c r="AV142" s="14" t="s">
        <v>85</v>
      </c>
      <c r="AW142" s="14" t="s">
        <v>37</v>
      </c>
      <c r="AX142" s="14" t="s">
        <v>75</v>
      </c>
      <c r="AY142" s="246" t="s">
        <v>146</v>
      </c>
    </row>
    <row r="143" s="16" customFormat="1">
      <c r="A143" s="16"/>
      <c r="B143" s="258"/>
      <c r="C143" s="259"/>
      <c r="D143" s="227" t="s">
        <v>157</v>
      </c>
      <c r="E143" s="260" t="s">
        <v>19</v>
      </c>
      <c r="F143" s="261" t="s">
        <v>167</v>
      </c>
      <c r="G143" s="259"/>
      <c r="H143" s="262">
        <v>96.799999999999997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8" t="s">
        <v>157</v>
      </c>
      <c r="AU143" s="268" t="s">
        <v>85</v>
      </c>
      <c r="AV143" s="16" t="s">
        <v>153</v>
      </c>
      <c r="AW143" s="16" t="s">
        <v>37</v>
      </c>
      <c r="AX143" s="16" t="s">
        <v>83</v>
      </c>
      <c r="AY143" s="268" t="s">
        <v>146</v>
      </c>
    </row>
    <row r="144" s="2" customFormat="1" ht="21.75" customHeight="1">
      <c r="A144" s="41"/>
      <c r="B144" s="42"/>
      <c r="C144" s="207" t="s">
        <v>229</v>
      </c>
      <c r="D144" s="207" t="s">
        <v>148</v>
      </c>
      <c r="E144" s="208" t="s">
        <v>2335</v>
      </c>
      <c r="F144" s="209" t="s">
        <v>2336</v>
      </c>
      <c r="G144" s="210" t="s">
        <v>232</v>
      </c>
      <c r="H144" s="211">
        <v>58</v>
      </c>
      <c r="I144" s="212"/>
      <c r="J144" s="213">
        <f>ROUND(I144*H144,2)</f>
        <v>0</v>
      </c>
      <c r="K144" s="209" t="s">
        <v>152</v>
      </c>
      <c r="L144" s="47"/>
      <c r="M144" s="214" t="s">
        <v>19</v>
      </c>
      <c r="N144" s="215" t="s">
        <v>46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0.216</v>
      </c>
      <c r="T144" s="217">
        <f>S144*H144</f>
        <v>12.528000000000001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153</v>
      </c>
      <c r="AT144" s="218" t="s">
        <v>148</v>
      </c>
      <c r="AU144" s="218" t="s">
        <v>85</v>
      </c>
      <c r="AY144" s="20" t="s">
        <v>146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83</v>
      </c>
      <c r="BK144" s="219">
        <f>ROUND(I144*H144,2)</f>
        <v>0</v>
      </c>
      <c r="BL144" s="20" t="s">
        <v>153</v>
      </c>
      <c r="BM144" s="218" t="s">
        <v>2337</v>
      </c>
    </row>
    <row r="145" s="2" customFormat="1">
      <c r="A145" s="41"/>
      <c r="B145" s="42"/>
      <c r="C145" s="43"/>
      <c r="D145" s="220" t="s">
        <v>155</v>
      </c>
      <c r="E145" s="43"/>
      <c r="F145" s="221" t="s">
        <v>2338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155</v>
      </c>
      <c r="AU145" s="20" t="s">
        <v>85</v>
      </c>
    </row>
    <row r="146" s="13" customFormat="1">
      <c r="A146" s="13"/>
      <c r="B146" s="225"/>
      <c r="C146" s="226"/>
      <c r="D146" s="227" t="s">
        <v>157</v>
      </c>
      <c r="E146" s="228" t="s">
        <v>19</v>
      </c>
      <c r="F146" s="229" t="s">
        <v>2285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157</v>
      </c>
      <c r="AU146" s="235" t="s">
        <v>85</v>
      </c>
      <c r="AV146" s="13" t="s">
        <v>83</v>
      </c>
      <c r="AW146" s="13" t="s">
        <v>37</v>
      </c>
      <c r="AX146" s="13" t="s">
        <v>75</v>
      </c>
      <c r="AY146" s="235" t="s">
        <v>146</v>
      </c>
    </row>
    <row r="147" s="14" customFormat="1">
      <c r="A147" s="14"/>
      <c r="B147" s="236"/>
      <c r="C147" s="237"/>
      <c r="D147" s="227" t="s">
        <v>157</v>
      </c>
      <c r="E147" s="238" t="s">
        <v>19</v>
      </c>
      <c r="F147" s="239" t="s">
        <v>2286</v>
      </c>
      <c r="G147" s="237"/>
      <c r="H147" s="240">
        <v>36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157</v>
      </c>
      <c r="AU147" s="246" t="s">
        <v>85</v>
      </c>
      <c r="AV147" s="14" t="s">
        <v>85</v>
      </c>
      <c r="AW147" s="14" t="s">
        <v>37</v>
      </c>
      <c r="AX147" s="14" t="s">
        <v>75</v>
      </c>
      <c r="AY147" s="246" t="s">
        <v>146</v>
      </c>
    </row>
    <row r="148" s="13" customFormat="1">
      <c r="A148" s="13"/>
      <c r="B148" s="225"/>
      <c r="C148" s="226"/>
      <c r="D148" s="227" t="s">
        <v>157</v>
      </c>
      <c r="E148" s="228" t="s">
        <v>19</v>
      </c>
      <c r="F148" s="229" t="s">
        <v>2287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157</v>
      </c>
      <c r="AU148" s="235" t="s">
        <v>85</v>
      </c>
      <c r="AV148" s="13" t="s">
        <v>83</v>
      </c>
      <c r="AW148" s="13" t="s">
        <v>37</v>
      </c>
      <c r="AX148" s="13" t="s">
        <v>75</v>
      </c>
      <c r="AY148" s="235" t="s">
        <v>146</v>
      </c>
    </row>
    <row r="149" s="14" customFormat="1">
      <c r="A149" s="14"/>
      <c r="B149" s="236"/>
      <c r="C149" s="237"/>
      <c r="D149" s="227" t="s">
        <v>157</v>
      </c>
      <c r="E149" s="238" t="s">
        <v>19</v>
      </c>
      <c r="F149" s="239" t="s">
        <v>2288</v>
      </c>
      <c r="G149" s="237"/>
      <c r="H149" s="240">
        <v>22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157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146</v>
      </c>
    </row>
    <row r="150" s="16" customFormat="1">
      <c r="A150" s="16"/>
      <c r="B150" s="258"/>
      <c r="C150" s="259"/>
      <c r="D150" s="227" t="s">
        <v>157</v>
      </c>
      <c r="E150" s="260" t="s">
        <v>19</v>
      </c>
      <c r="F150" s="261" t="s">
        <v>167</v>
      </c>
      <c r="G150" s="259"/>
      <c r="H150" s="262">
        <v>58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8" t="s">
        <v>157</v>
      </c>
      <c r="AU150" s="268" t="s">
        <v>85</v>
      </c>
      <c r="AV150" s="16" t="s">
        <v>153</v>
      </c>
      <c r="AW150" s="16" t="s">
        <v>37</v>
      </c>
      <c r="AX150" s="16" t="s">
        <v>83</v>
      </c>
      <c r="AY150" s="268" t="s">
        <v>146</v>
      </c>
    </row>
    <row r="151" s="2" customFormat="1" ht="24.15" customHeight="1">
      <c r="A151" s="41"/>
      <c r="B151" s="42"/>
      <c r="C151" s="207" t="s">
        <v>8</v>
      </c>
      <c r="D151" s="207" t="s">
        <v>148</v>
      </c>
      <c r="E151" s="208" t="s">
        <v>2339</v>
      </c>
      <c r="F151" s="209" t="s">
        <v>2340</v>
      </c>
      <c r="G151" s="210" t="s">
        <v>232</v>
      </c>
      <c r="H151" s="211">
        <v>104.06</v>
      </c>
      <c r="I151" s="212"/>
      <c r="J151" s="213">
        <f>ROUND(I151*H151,2)</f>
        <v>0</v>
      </c>
      <c r="K151" s="209" t="s">
        <v>152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0.071999999999999995</v>
      </c>
      <c r="T151" s="217">
        <f>S151*H151</f>
        <v>7.4923199999999994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153</v>
      </c>
      <c r="AT151" s="218" t="s">
        <v>148</v>
      </c>
      <c r="AU151" s="218" t="s">
        <v>85</v>
      </c>
      <c r="AY151" s="20" t="s">
        <v>146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153</v>
      </c>
      <c r="BM151" s="218" t="s">
        <v>2341</v>
      </c>
    </row>
    <row r="152" s="2" customFormat="1">
      <c r="A152" s="41"/>
      <c r="B152" s="42"/>
      <c r="C152" s="43"/>
      <c r="D152" s="220" t="s">
        <v>155</v>
      </c>
      <c r="E152" s="43"/>
      <c r="F152" s="221" t="s">
        <v>2342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155</v>
      </c>
      <c r="AU152" s="20" t="s">
        <v>85</v>
      </c>
    </row>
    <row r="153" s="13" customFormat="1">
      <c r="A153" s="13"/>
      <c r="B153" s="225"/>
      <c r="C153" s="226"/>
      <c r="D153" s="227" t="s">
        <v>157</v>
      </c>
      <c r="E153" s="228" t="s">
        <v>19</v>
      </c>
      <c r="F153" s="229" t="s">
        <v>2300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157</v>
      </c>
      <c r="AU153" s="235" t="s">
        <v>85</v>
      </c>
      <c r="AV153" s="13" t="s">
        <v>83</v>
      </c>
      <c r="AW153" s="13" t="s">
        <v>37</v>
      </c>
      <c r="AX153" s="13" t="s">
        <v>75</v>
      </c>
      <c r="AY153" s="235" t="s">
        <v>146</v>
      </c>
    </row>
    <row r="154" s="14" customFormat="1">
      <c r="A154" s="14"/>
      <c r="B154" s="236"/>
      <c r="C154" s="237"/>
      <c r="D154" s="227" t="s">
        <v>157</v>
      </c>
      <c r="E154" s="238" t="s">
        <v>19</v>
      </c>
      <c r="F154" s="239" t="s">
        <v>2301</v>
      </c>
      <c r="G154" s="237"/>
      <c r="H154" s="240">
        <v>79.859999999999999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157</v>
      </c>
      <c r="AU154" s="246" t="s">
        <v>85</v>
      </c>
      <c r="AV154" s="14" t="s">
        <v>85</v>
      </c>
      <c r="AW154" s="14" t="s">
        <v>37</v>
      </c>
      <c r="AX154" s="14" t="s">
        <v>75</v>
      </c>
      <c r="AY154" s="246" t="s">
        <v>146</v>
      </c>
    </row>
    <row r="155" s="13" customFormat="1">
      <c r="A155" s="13"/>
      <c r="B155" s="225"/>
      <c r="C155" s="226"/>
      <c r="D155" s="227" t="s">
        <v>157</v>
      </c>
      <c r="E155" s="228" t="s">
        <v>19</v>
      </c>
      <c r="F155" s="229" t="s">
        <v>2302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157</v>
      </c>
      <c r="AU155" s="235" t="s">
        <v>85</v>
      </c>
      <c r="AV155" s="13" t="s">
        <v>83</v>
      </c>
      <c r="AW155" s="13" t="s">
        <v>37</v>
      </c>
      <c r="AX155" s="13" t="s">
        <v>75</v>
      </c>
      <c r="AY155" s="235" t="s">
        <v>146</v>
      </c>
    </row>
    <row r="156" s="14" customFormat="1">
      <c r="A156" s="14"/>
      <c r="B156" s="236"/>
      <c r="C156" s="237"/>
      <c r="D156" s="227" t="s">
        <v>157</v>
      </c>
      <c r="E156" s="238" t="s">
        <v>19</v>
      </c>
      <c r="F156" s="239" t="s">
        <v>2303</v>
      </c>
      <c r="G156" s="237"/>
      <c r="H156" s="240">
        <v>24.199999999999999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157</v>
      </c>
      <c r="AU156" s="246" t="s">
        <v>85</v>
      </c>
      <c r="AV156" s="14" t="s">
        <v>85</v>
      </c>
      <c r="AW156" s="14" t="s">
        <v>37</v>
      </c>
      <c r="AX156" s="14" t="s">
        <v>75</v>
      </c>
      <c r="AY156" s="246" t="s">
        <v>146</v>
      </c>
    </row>
    <row r="157" s="16" customFormat="1">
      <c r="A157" s="16"/>
      <c r="B157" s="258"/>
      <c r="C157" s="259"/>
      <c r="D157" s="227" t="s">
        <v>157</v>
      </c>
      <c r="E157" s="260" t="s">
        <v>19</v>
      </c>
      <c r="F157" s="261" t="s">
        <v>167</v>
      </c>
      <c r="G157" s="259"/>
      <c r="H157" s="262">
        <v>104.06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8" t="s">
        <v>157</v>
      </c>
      <c r="AU157" s="268" t="s">
        <v>85</v>
      </c>
      <c r="AV157" s="16" t="s">
        <v>153</v>
      </c>
      <c r="AW157" s="16" t="s">
        <v>37</v>
      </c>
      <c r="AX157" s="16" t="s">
        <v>83</v>
      </c>
      <c r="AY157" s="268" t="s">
        <v>146</v>
      </c>
    </row>
    <row r="158" s="2" customFormat="1" ht="16.5" customHeight="1">
      <c r="A158" s="41"/>
      <c r="B158" s="42"/>
      <c r="C158" s="207" t="s">
        <v>247</v>
      </c>
      <c r="D158" s="207" t="s">
        <v>148</v>
      </c>
      <c r="E158" s="208" t="s">
        <v>2343</v>
      </c>
      <c r="F158" s="209" t="s">
        <v>2344</v>
      </c>
      <c r="G158" s="210" t="s">
        <v>151</v>
      </c>
      <c r="H158" s="211">
        <v>21.600000000000001</v>
      </c>
      <c r="I158" s="212"/>
      <c r="J158" s="213">
        <f>ROUND(I158*H158,2)</f>
        <v>0</v>
      </c>
      <c r="K158" s="209" t="s">
        <v>152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0.378</v>
      </c>
      <c r="R158" s="216">
        <f>Q158*H158</f>
        <v>8.1648000000000014</v>
      </c>
      <c r="S158" s="216">
        <v>2.5</v>
      </c>
      <c r="T158" s="217">
        <f>S158*H158</f>
        <v>54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153</v>
      </c>
      <c r="AT158" s="218" t="s">
        <v>148</v>
      </c>
      <c r="AU158" s="218" t="s">
        <v>85</v>
      </c>
      <c r="AY158" s="20" t="s">
        <v>146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153</v>
      </c>
      <c r="BM158" s="218" t="s">
        <v>2345</v>
      </c>
    </row>
    <row r="159" s="2" customFormat="1">
      <c r="A159" s="41"/>
      <c r="B159" s="42"/>
      <c r="C159" s="43"/>
      <c r="D159" s="220" t="s">
        <v>155</v>
      </c>
      <c r="E159" s="43"/>
      <c r="F159" s="221" t="s">
        <v>2346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155</v>
      </c>
      <c r="AU159" s="20" t="s">
        <v>85</v>
      </c>
    </row>
    <row r="160" s="13" customFormat="1">
      <c r="A160" s="13"/>
      <c r="B160" s="225"/>
      <c r="C160" s="226"/>
      <c r="D160" s="227" t="s">
        <v>157</v>
      </c>
      <c r="E160" s="228" t="s">
        <v>19</v>
      </c>
      <c r="F160" s="229" t="s">
        <v>2347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157</v>
      </c>
      <c r="AU160" s="235" t="s">
        <v>85</v>
      </c>
      <c r="AV160" s="13" t="s">
        <v>83</v>
      </c>
      <c r="AW160" s="13" t="s">
        <v>37</v>
      </c>
      <c r="AX160" s="13" t="s">
        <v>75</v>
      </c>
      <c r="AY160" s="235" t="s">
        <v>146</v>
      </c>
    </row>
    <row r="161" s="13" customFormat="1">
      <c r="A161" s="13"/>
      <c r="B161" s="225"/>
      <c r="C161" s="226"/>
      <c r="D161" s="227" t="s">
        <v>157</v>
      </c>
      <c r="E161" s="228" t="s">
        <v>19</v>
      </c>
      <c r="F161" s="229" t="s">
        <v>2285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157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146</v>
      </c>
    </row>
    <row r="162" s="14" customFormat="1">
      <c r="A162" s="14"/>
      <c r="B162" s="236"/>
      <c r="C162" s="237"/>
      <c r="D162" s="227" t="s">
        <v>157</v>
      </c>
      <c r="E162" s="238" t="s">
        <v>19</v>
      </c>
      <c r="F162" s="239" t="s">
        <v>2348</v>
      </c>
      <c r="G162" s="237"/>
      <c r="H162" s="240">
        <v>21.600000000000001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157</v>
      </c>
      <c r="AU162" s="246" t="s">
        <v>85</v>
      </c>
      <c r="AV162" s="14" t="s">
        <v>85</v>
      </c>
      <c r="AW162" s="14" t="s">
        <v>37</v>
      </c>
      <c r="AX162" s="14" t="s">
        <v>75</v>
      </c>
      <c r="AY162" s="246" t="s">
        <v>146</v>
      </c>
    </row>
    <row r="163" s="16" customFormat="1">
      <c r="A163" s="16"/>
      <c r="B163" s="258"/>
      <c r="C163" s="259"/>
      <c r="D163" s="227" t="s">
        <v>157</v>
      </c>
      <c r="E163" s="260" t="s">
        <v>19</v>
      </c>
      <c r="F163" s="261" t="s">
        <v>167</v>
      </c>
      <c r="G163" s="259"/>
      <c r="H163" s="262">
        <v>21.600000000000001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8" t="s">
        <v>157</v>
      </c>
      <c r="AU163" s="268" t="s">
        <v>85</v>
      </c>
      <c r="AV163" s="16" t="s">
        <v>153</v>
      </c>
      <c r="AW163" s="16" t="s">
        <v>37</v>
      </c>
      <c r="AX163" s="16" t="s">
        <v>83</v>
      </c>
      <c r="AY163" s="268" t="s">
        <v>146</v>
      </c>
    </row>
    <row r="164" s="2" customFormat="1" ht="21.75" customHeight="1">
      <c r="A164" s="41"/>
      <c r="B164" s="42"/>
      <c r="C164" s="269" t="s">
        <v>253</v>
      </c>
      <c r="D164" s="269" t="s">
        <v>224</v>
      </c>
      <c r="E164" s="270" t="s">
        <v>2349</v>
      </c>
      <c r="F164" s="271" t="s">
        <v>2350</v>
      </c>
      <c r="G164" s="272" t="s">
        <v>256</v>
      </c>
      <c r="H164" s="273">
        <v>10</v>
      </c>
      <c r="I164" s="274"/>
      <c r="J164" s="275">
        <f>ROUND(I164*H164,2)</f>
        <v>0</v>
      </c>
      <c r="K164" s="271" t="s">
        <v>152</v>
      </c>
      <c r="L164" s="276"/>
      <c r="M164" s="277" t="s">
        <v>19</v>
      </c>
      <c r="N164" s="278" t="s">
        <v>46</v>
      </c>
      <c r="O164" s="87"/>
      <c r="P164" s="216">
        <f>O164*H164</f>
        <v>0</v>
      </c>
      <c r="Q164" s="216">
        <v>0.68000000000000005</v>
      </c>
      <c r="R164" s="216">
        <f>Q164*H164</f>
        <v>6.8000000000000007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209</v>
      </c>
      <c r="AT164" s="218" t="s">
        <v>224</v>
      </c>
      <c r="AU164" s="218" t="s">
        <v>85</v>
      </c>
      <c r="AY164" s="20" t="s">
        <v>146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153</v>
      </c>
      <c r="BM164" s="218" t="s">
        <v>2351</v>
      </c>
    </row>
    <row r="165" s="12" customFormat="1" ht="22.8" customHeight="1">
      <c r="A165" s="12"/>
      <c r="B165" s="191"/>
      <c r="C165" s="192"/>
      <c r="D165" s="193" t="s">
        <v>74</v>
      </c>
      <c r="E165" s="205" t="s">
        <v>621</v>
      </c>
      <c r="F165" s="205" t="s">
        <v>622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SUM(P166:P177)</f>
        <v>0</v>
      </c>
      <c r="Q165" s="199"/>
      <c r="R165" s="200">
        <f>SUM(R166:R177)</f>
        <v>0</v>
      </c>
      <c r="S165" s="199"/>
      <c r="T165" s="201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83</v>
      </c>
      <c r="AT165" s="203" t="s">
        <v>74</v>
      </c>
      <c r="AU165" s="203" t="s">
        <v>83</v>
      </c>
      <c r="AY165" s="202" t="s">
        <v>146</v>
      </c>
      <c r="BK165" s="204">
        <f>SUM(BK166:BK177)</f>
        <v>0</v>
      </c>
    </row>
    <row r="166" s="2" customFormat="1" ht="24.15" customHeight="1">
      <c r="A166" s="41"/>
      <c r="B166" s="42"/>
      <c r="C166" s="207" t="s">
        <v>259</v>
      </c>
      <c r="D166" s="207" t="s">
        <v>148</v>
      </c>
      <c r="E166" s="208" t="s">
        <v>624</v>
      </c>
      <c r="F166" s="209" t="s">
        <v>625</v>
      </c>
      <c r="G166" s="210" t="s">
        <v>205</v>
      </c>
      <c r="H166" s="211">
        <v>74.625</v>
      </c>
      <c r="I166" s="212"/>
      <c r="J166" s="213">
        <f>ROUND(I166*H166,2)</f>
        <v>0</v>
      </c>
      <c r="K166" s="209" t="s">
        <v>152</v>
      </c>
      <c r="L166" s="47"/>
      <c r="M166" s="214" t="s">
        <v>19</v>
      </c>
      <c r="N166" s="215" t="s">
        <v>46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153</v>
      </c>
      <c r="AT166" s="218" t="s">
        <v>148</v>
      </c>
      <c r="AU166" s="218" t="s">
        <v>85</v>
      </c>
      <c r="AY166" s="20" t="s">
        <v>146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83</v>
      </c>
      <c r="BK166" s="219">
        <f>ROUND(I166*H166,2)</f>
        <v>0</v>
      </c>
      <c r="BL166" s="20" t="s">
        <v>153</v>
      </c>
      <c r="BM166" s="218" t="s">
        <v>2352</v>
      </c>
    </row>
    <row r="167" s="2" customFormat="1">
      <c r="A167" s="41"/>
      <c r="B167" s="42"/>
      <c r="C167" s="43"/>
      <c r="D167" s="220" t="s">
        <v>155</v>
      </c>
      <c r="E167" s="43"/>
      <c r="F167" s="221" t="s">
        <v>627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155</v>
      </c>
      <c r="AU167" s="20" t="s">
        <v>85</v>
      </c>
    </row>
    <row r="168" s="2" customFormat="1" ht="21.75" customHeight="1">
      <c r="A168" s="41"/>
      <c r="B168" s="42"/>
      <c r="C168" s="207" t="s">
        <v>266</v>
      </c>
      <c r="D168" s="207" t="s">
        <v>148</v>
      </c>
      <c r="E168" s="208" t="s">
        <v>629</v>
      </c>
      <c r="F168" s="209" t="s">
        <v>630</v>
      </c>
      <c r="G168" s="210" t="s">
        <v>205</v>
      </c>
      <c r="H168" s="211">
        <v>7.492</v>
      </c>
      <c r="I168" s="212"/>
      <c r="J168" s="213">
        <f>ROUND(I168*H168,2)</f>
        <v>0</v>
      </c>
      <c r="K168" s="209" t="s">
        <v>152</v>
      </c>
      <c r="L168" s="47"/>
      <c r="M168" s="214" t="s">
        <v>19</v>
      </c>
      <c r="N168" s="215" t="s">
        <v>46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153</v>
      </c>
      <c r="AT168" s="218" t="s">
        <v>148</v>
      </c>
      <c r="AU168" s="218" t="s">
        <v>85</v>
      </c>
      <c r="AY168" s="20" t="s">
        <v>146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153</v>
      </c>
      <c r="BM168" s="218" t="s">
        <v>2353</v>
      </c>
    </row>
    <row r="169" s="2" customFormat="1">
      <c r="A169" s="41"/>
      <c r="B169" s="42"/>
      <c r="C169" s="43"/>
      <c r="D169" s="220" t="s">
        <v>155</v>
      </c>
      <c r="E169" s="43"/>
      <c r="F169" s="221" t="s">
        <v>632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155</v>
      </c>
      <c r="AU169" s="20" t="s">
        <v>85</v>
      </c>
    </row>
    <row r="170" s="13" customFormat="1">
      <c r="A170" s="13"/>
      <c r="B170" s="225"/>
      <c r="C170" s="226"/>
      <c r="D170" s="227" t="s">
        <v>157</v>
      </c>
      <c r="E170" s="228" t="s">
        <v>19</v>
      </c>
      <c r="F170" s="229" t="s">
        <v>2354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157</v>
      </c>
      <c r="AU170" s="235" t="s">
        <v>85</v>
      </c>
      <c r="AV170" s="13" t="s">
        <v>83</v>
      </c>
      <c r="AW170" s="13" t="s">
        <v>37</v>
      </c>
      <c r="AX170" s="13" t="s">
        <v>75</v>
      </c>
      <c r="AY170" s="235" t="s">
        <v>146</v>
      </c>
    </row>
    <row r="171" s="14" customFormat="1">
      <c r="A171" s="14"/>
      <c r="B171" s="236"/>
      <c r="C171" s="237"/>
      <c r="D171" s="227" t="s">
        <v>157</v>
      </c>
      <c r="E171" s="238" t="s">
        <v>19</v>
      </c>
      <c r="F171" s="239" t="s">
        <v>2355</v>
      </c>
      <c r="G171" s="237"/>
      <c r="H171" s="240">
        <v>7.492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157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146</v>
      </c>
    </row>
    <row r="172" s="16" customFormat="1">
      <c r="A172" s="16"/>
      <c r="B172" s="258"/>
      <c r="C172" s="259"/>
      <c r="D172" s="227" t="s">
        <v>157</v>
      </c>
      <c r="E172" s="260" t="s">
        <v>19</v>
      </c>
      <c r="F172" s="261" t="s">
        <v>167</v>
      </c>
      <c r="G172" s="259"/>
      <c r="H172" s="262">
        <v>7.492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68" t="s">
        <v>157</v>
      </c>
      <c r="AU172" s="268" t="s">
        <v>85</v>
      </c>
      <c r="AV172" s="16" t="s">
        <v>153</v>
      </c>
      <c r="AW172" s="16" t="s">
        <v>37</v>
      </c>
      <c r="AX172" s="16" t="s">
        <v>83</v>
      </c>
      <c r="AY172" s="268" t="s">
        <v>146</v>
      </c>
    </row>
    <row r="173" s="2" customFormat="1" ht="24.15" customHeight="1">
      <c r="A173" s="41"/>
      <c r="B173" s="42"/>
      <c r="C173" s="207" t="s">
        <v>272</v>
      </c>
      <c r="D173" s="207" t="s">
        <v>148</v>
      </c>
      <c r="E173" s="208" t="s">
        <v>634</v>
      </c>
      <c r="F173" s="209" t="s">
        <v>635</v>
      </c>
      <c r="G173" s="210" t="s">
        <v>205</v>
      </c>
      <c r="H173" s="211">
        <v>149.84</v>
      </c>
      <c r="I173" s="212"/>
      <c r="J173" s="213">
        <f>ROUND(I173*H173,2)</f>
        <v>0</v>
      </c>
      <c r="K173" s="209" t="s">
        <v>152</v>
      </c>
      <c r="L173" s="47"/>
      <c r="M173" s="214" t="s">
        <v>19</v>
      </c>
      <c r="N173" s="215" t="s">
        <v>46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153</v>
      </c>
      <c r="AT173" s="218" t="s">
        <v>148</v>
      </c>
      <c r="AU173" s="218" t="s">
        <v>85</v>
      </c>
      <c r="AY173" s="20" t="s">
        <v>146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153</v>
      </c>
      <c r="BM173" s="218" t="s">
        <v>2356</v>
      </c>
    </row>
    <row r="174" s="2" customFormat="1">
      <c r="A174" s="41"/>
      <c r="B174" s="42"/>
      <c r="C174" s="43"/>
      <c r="D174" s="220" t="s">
        <v>155</v>
      </c>
      <c r="E174" s="43"/>
      <c r="F174" s="221" t="s">
        <v>637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155</v>
      </c>
      <c r="AU174" s="20" t="s">
        <v>85</v>
      </c>
    </row>
    <row r="175" s="14" customFormat="1">
      <c r="A175" s="14"/>
      <c r="B175" s="236"/>
      <c r="C175" s="237"/>
      <c r="D175" s="227" t="s">
        <v>157</v>
      </c>
      <c r="E175" s="238" t="s">
        <v>19</v>
      </c>
      <c r="F175" s="239" t="s">
        <v>2357</v>
      </c>
      <c r="G175" s="237"/>
      <c r="H175" s="240">
        <v>149.84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157</v>
      </c>
      <c r="AU175" s="246" t="s">
        <v>85</v>
      </c>
      <c r="AV175" s="14" t="s">
        <v>85</v>
      </c>
      <c r="AW175" s="14" t="s">
        <v>37</v>
      </c>
      <c r="AX175" s="14" t="s">
        <v>83</v>
      </c>
      <c r="AY175" s="246" t="s">
        <v>146</v>
      </c>
    </row>
    <row r="176" s="2" customFormat="1" ht="24.15" customHeight="1">
      <c r="A176" s="41"/>
      <c r="B176" s="42"/>
      <c r="C176" s="207" t="s">
        <v>279</v>
      </c>
      <c r="D176" s="207" t="s">
        <v>148</v>
      </c>
      <c r="E176" s="208" t="s">
        <v>2358</v>
      </c>
      <c r="F176" s="209" t="s">
        <v>2359</v>
      </c>
      <c r="G176" s="210" t="s">
        <v>205</v>
      </c>
      <c r="H176" s="211">
        <v>7.492</v>
      </c>
      <c r="I176" s="212"/>
      <c r="J176" s="213">
        <f>ROUND(I176*H176,2)</f>
        <v>0</v>
      </c>
      <c r="K176" s="209" t="s">
        <v>152</v>
      </c>
      <c r="L176" s="47"/>
      <c r="M176" s="214" t="s">
        <v>19</v>
      </c>
      <c r="N176" s="215" t="s">
        <v>46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153</v>
      </c>
      <c r="AT176" s="218" t="s">
        <v>148</v>
      </c>
      <c r="AU176" s="218" t="s">
        <v>85</v>
      </c>
      <c r="AY176" s="20" t="s">
        <v>146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83</v>
      </c>
      <c r="BK176" s="219">
        <f>ROUND(I176*H176,2)</f>
        <v>0</v>
      </c>
      <c r="BL176" s="20" t="s">
        <v>153</v>
      </c>
      <c r="BM176" s="218" t="s">
        <v>2360</v>
      </c>
    </row>
    <row r="177" s="2" customFormat="1">
      <c r="A177" s="41"/>
      <c r="B177" s="42"/>
      <c r="C177" s="43"/>
      <c r="D177" s="220" t="s">
        <v>155</v>
      </c>
      <c r="E177" s="43"/>
      <c r="F177" s="221" t="s">
        <v>2361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155</v>
      </c>
      <c r="AU177" s="20" t="s">
        <v>85</v>
      </c>
    </row>
    <row r="178" s="12" customFormat="1" ht="22.8" customHeight="1">
      <c r="A178" s="12"/>
      <c r="B178" s="191"/>
      <c r="C178" s="192"/>
      <c r="D178" s="193" t="s">
        <v>74</v>
      </c>
      <c r="E178" s="205" t="s">
        <v>654</v>
      </c>
      <c r="F178" s="205" t="s">
        <v>655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SUM(P179:P180)</f>
        <v>0</v>
      </c>
      <c r="Q178" s="199"/>
      <c r="R178" s="200">
        <f>SUM(R179:R180)</f>
        <v>0</v>
      </c>
      <c r="S178" s="199"/>
      <c r="T178" s="201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83</v>
      </c>
      <c r="AT178" s="203" t="s">
        <v>74</v>
      </c>
      <c r="AU178" s="203" t="s">
        <v>83</v>
      </c>
      <c r="AY178" s="202" t="s">
        <v>146</v>
      </c>
      <c r="BK178" s="204">
        <f>SUM(BK179:BK180)</f>
        <v>0</v>
      </c>
    </row>
    <row r="179" s="2" customFormat="1" ht="33" customHeight="1">
      <c r="A179" s="41"/>
      <c r="B179" s="42"/>
      <c r="C179" s="207" t="s">
        <v>287</v>
      </c>
      <c r="D179" s="207" t="s">
        <v>148</v>
      </c>
      <c r="E179" s="208" t="s">
        <v>2362</v>
      </c>
      <c r="F179" s="209" t="s">
        <v>2363</v>
      </c>
      <c r="G179" s="210" t="s">
        <v>205</v>
      </c>
      <c r="H179" s="211">
        <v>22.719000000000001</v>
      </c>
      <c r="I179" s="212"/>
      <c r="J179" s="213">
        <f>ROUND(I179*H179,2)</f>
        <v>0</v>
      </c>
      <c r="K179" s="209" t="s">
        <v>152</v>
      </c>
      <c r="L179" s="47"/>
      <c r="M179" s="214" t="s">
        <v>19</v>
      </c>
      <c r="N179" s="215" t="s">
        <v>46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153</v>
      </c>
      <c r="AT179" s="218" t="s">
        <v>148</v>
      </c>
      <c r="AU179" s="218" t="s">
        <v>85</v>
      </c>
      <c r="AY179" s="20" t="s">
        <v>146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83</v>
      </c>
      <c r="BK179" s="219">
        <f>ROUND(I179*H179,2)</f>
        <v>0</v>
      </c>
      <c r="BL179" s="20" t="s">
        <v>153</v>
      </c>
      <c r="BM179" s="218" t="s">
        <v>2364</v>
      </c>
    </row>
    <row r="180" s="2" customFormat="1">
      <c r="A180" s="41"/>
      <c r="B180" s="42"/>
      <c r="C180" s="43"/>
      <c r="D180" s="220" t="s">
        <v>155</v>
      </c>
      <c r="E180" s="43"/>
      <c r="F180" s="221" t="s">
        <v>2365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155</v>
      </c>
      <c r="AU180" s="20" t="s">
        <v>85</v>
      </c>
    </row>
    <row r="181" s="12" customFormat="1" ht="25.92" customHeight="1">
      <c r="A181" s="12"/>
      <c r="B181" s="191"/>
      <c r="C181" s="192"/>
      <c r="D181" s="193" t="s">
        <v>74</v>
      </c>
      <c r="E181" s="194" t="s">
        <v>661</v>
      </c>
      <c r="F181" s="194" t="s">
        <v>662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P182+P190+P221</f>
        <v>0</v>
      </c>
      <c r="Q181" s="199"/>
      <c r="R181" s="200">
        <f>R182+R190+R221</f>
        <v>4.2641713999999995</v>
      </c>
      <c r="S181" s="199"/>
      <c r="T181" s="201">
        <f>T182+T190+T221</f>
        <v>0.60499999999999998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85</v>
      </c>
      <c r="AT181" s="203" t="s">
        <v>74</v>
      </c>
      <c r="AU181" s="203" t="s">
        <v>75</v>
      </c>
      <c r="AY181" s="202" t="s">
        <v>146</v>
      </c>
      <c r="BK181" s="204">
        <f>BK182+BK190+BK221</f>
        <v>0</v>
      </c>
    </row>
    <row r="182" s="12" customFormat="1" ht="22.8" customHeight="1">
      <c r="A182" s="12"/>
      <c r="B182" s="191"/>
      <c r="C182" s="192"/>
      <c r="D182" s="193" t="s">
        <v>74</v>
      </c>
      <c r="E182" s="205" t="s">
        <v>2366</v>
      </c>
      <c r="F182" s="205" t="s">
        <v>2367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SUM(P183:P189)</f>
        <v>0</v>
      </c>
      <c r="Q182" s="199"/>
      <c r="R182" s="200">
        <f>SUM(R183:R189)</f>
        <v>0.16669800000000001</v>
      </c>
      <c r="S182" s="199"/>
      <c r="T182" s="201">
        <f>SUM(T183:T189)</f>
        <v>0.60499999999999998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85</v>
      </c>
      <c r="AT182" s="203" t="s">
        <v>74</v>
      </c>
      <c r="AU182" s="203" t="s">
        <v>83</v>
      </c>
      <c r="AY182" s="202" t="s">
        <v>146</v>
      </c>
      <c r="BK182" s="204">
        <f>SUM(BK183:BK189)</f>
        <v>0</v>
      </c>
    </row>
    <row r="183" s="2" customFormat="1" ht="21.75" customHeight="1">
      <c r="A183" s="41"/>
      <c r="B183" s="42"/>
      <c r="C183" s="207" t="s">
        <v>294</v>
      </c>
      <c r="D183" s="207" t="s">
        <v>148</v>
      </c>
      <c r="E183" s="208" t="s">
        <v>2368</v>
      </c>
      <c r="F183" s="209" t="s">
        <v>2369</v>
      </c>
      <c r="G183" s="210" t="s">
        <v>318</v>
      </c>
      <c r="H183" s="211">
        <v>24.199999999999999</v>
      </c>
      <c r="I183" s="212"/>
      <c r="J183" s="213">
        <f>ROUND(I183*H183,2)</f>
        <v>0</v>
      </c>
      <c r="K183" s="209" t="s">
        <v>152</v>
      </c>
      <c r="L183" s="47"/>
      <c r="M183" s="214" t="s">
        <v>19</v>
      </c>
      <c r="N183" s="215" t="s">
        <v>46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0.025000000000000001</v>
      </c>
      <c r="T183" s="217">
        <f>S183*H183</f>
        <v>0.60499999999999998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266</v>
      </c>
      <c r="AT183" s="218" t="s">
        <v>148</v>
      </c>
      <c r="AU183" s="218" t="s">
        <v>85</v>
      </c>
      <c r="AY183" s="20" t="s">
        <v>146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83</v>
      </c>
      <c r="BK183" s="219">
        <f>ROUND(I183*H183,2)</f>
        <v>0</v>
      </c>
      <c r="BL183" s="20" t="s">
        <v>266</v>
      </c>
      <c r="BM183" s="218" t="s">
        <v>2370</v>
      </c>
    </row>
    <row r="184" s="2" customFormat="1">
      <c r="A184" s="41"/>
      <c r="B184" s="42"/>
      <c r="C184" s="43"/>
      <c r="D184" s="220" t="s">
        <v>155</v>
      </c>
      <c r="E184" s="43"/>
      <c r="F184" s="221" t="s">
        <v>2371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155</v>
      </c>
      <c r="AU184" s="20" t="s">
        <v>85</v>
      </c>
    </row>
    <row r="185" s="2" customFormat="1" ht="16.5" customHeight="1">
      <c r="A185" s="41"/>
      <c r="B185" s="42"/>
      <c r="C185" s="207" t="s">
        <v>7</v>
      </c>
      <c r="D185" s="207" t="s">
        <v>148</v>
      </c>
      <c r="E185" s="208" t="s">
        <v>2372</v>
      </c>
      <c r="F185" s="209" t="s">
        <v>2373</v>
      </c>
      <c r="G185" s="210" t="s">
        <v>318</v>
      </c>
      <c r="H185" s="211">
        <v>24.300000000000001</v>
      </c>
      <c r="I185" s="212"/>
      <c r="J185" s="213">
        <f>ROUND(I185*H185,2)</f>
        <v>0</v>
      </c>
      <c r="K185" s="209" t="s">
        <v>152</v>
      </c>
      <c r="L185" s="47"/>
      <c r="M185" s="214" t="s">
        <v>19</v>
      </c>
      <c r="N185" s="215" t="s">
        <v>46</v>
      </c>
      <c r="O185" s="87"/>
      <c r="P185" s="216">
        <f>O185*H185</f>
        <v>0</v>
      </c>
      <c r="Q185" s="216">
        <v>0.00085999999999999998</v>
      </c>
      <c r="R185" s="216">
        <f>Q185*H185</f>
        <v>0.020898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266</v>
      </c>
      <c r="AT185" s="218" t="s">
        <v>148</v>
      </c>
      <c r="AU185" s="218" t="s">
        <v>85</v>
      </c>
      <c r="AY185" s="20" t="s">
        <v>146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83</v>
      </c>
      <c r="BK185" s="219">
        <f>ROUND(I185*H185,2)</f>
        <v>0</v>
      </c>
      <c r="BL185" s="20" t="s">
        <v>266</v>
      </c>
      <c r="BM185" s="218" t="s">
        <v>2374</v>
      </c>
    </row>
    <row r="186" s="2" customFormat="1">
      <c r="A186" s="41"/>
      <c r="B186" s="42"/>
      <c r="C186" s="43"/>
      <c r="D186" s="220" t="s">
        <v>155</v>
      </c>
      <c r="E186" s="43"/>
      <c r="F186" s="221" t="s">
        <v>2375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155</v>
      </c>
      <c r="AU186" s="20" t="s">
        <v>85</v>
      </c>
    </row>
    <row r="187" s="2" customFormat="1" ht="16.5" customHeight="1">
      <c r="A187" s="41"/>
      <c r="B187" s="42"/>
      <c r="C187" s="269" t="s">
        <v>315</v>
      </c>
      <c r="D187" s="269" t="s">
        <v>224</v>
      </c>
      <c r="E187" s="270" t="s">
        <v>2376</v>
      </c>
      <c r="F187" s="271" t="s">
        <v>2377</v>
      </c>
      <c r="G187" s="272" t="s">
        <v>318</v>
      </c>
      <c r="H187" s="273">
        <v>24.300000000000001</v>
      </c>
      <c r="I187" s="274"/>
      <c r="J187" s="275">
        <f>ROUND(I187*H187,2)</f>
        <v>0</v>
      </c>
      <c r="K187" s="271" t="s">
        <v>152</v>
      </c>
      <c r="L187" s="276"/>
      <c r="M187" s="277" t="s">
        <v>19</v>
      </c>
      <c r="N187" s="278" t="s">
        <v>46</v>
      </c>
      <c r="O187" s="87"/>
      <c r="P187" s="216">
        <f>O187*H187</f>
        <v>0</v>
      </c>
      <c r="Q187" s="216">
        <v>0.0060000000000000001</v>
      </c>
      <c r="R187" s="216">
        <f>Q187*H187</f>
        <v>0.14580000000000001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396</v>
      </c>
      <c r="AT187" s="218" t="s">
        <v>224</v>
      </c>
      <c r="AU187" s="218" t="s">
        <v>85</v>
      </c>
      <c r="AY187" s="20" t="s">
        <v>146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83</v>
      </c>
      <c r="BK187" s="219">
        <f>ROUND(I187*H187,2)</f>
        <v>0</v>
      </c>
      <c r="BL187" s="20" t="s">
        <v>266</v>
      </c>
      <c r="BM187" s="218" t="s">
        <v>2378</v>
      </c>
    </row>
    <row r="188" s="2" customFormat="1" ht="24.15" customHeight="1">
      <c r="A188" s="41"/>
      <c r="B188" s="42"/>
      <c r="C188" s="207" t="s">
        <v>326</v>
      </c>
      <c r="D188" s="207" t="s">
        <v>148</v>
      </c>
      <c r="E188" s="208" t="s">
        <v>2379</v>
      </c>
      <c r="F188" s="209" t="s">
        <v>2380</v>
      </c>
      <c r="G188" s="210" t="s">
        <v>716</v>
      </c>
      <c r="H188" s="280"/>
      <c r="I188" s="212"/>
      <c r="J188" s="213">
        <f>ROUND(I188*H188,2)</f>
        <v>0</v>
      </c>
      <c r="K188" s="209" t="s">
        <v>152</v>
      </c>
      <c r="L188" s="47"/>
      <c r="M188" s="214" t="s">
        <v>19</v>
      </c>
      <c r="N188" s="215" t="s">
        <v>46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266</v>
      </c>
      <c r="AT188" s="218" t="s">
        <v>148</v>
      </c>
      <c r="AU188" s="218" t="s">
        <v>85</v>
      </c>
      <c r="AY188" s="20" t="s">
        <v>146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83</v>
      </c>
      <c r="BK188" s="219">
        <f>ROUND(I188*H188,2)</f>
        <v>0</v>
      </c>
      <c r="BL188" s="20" t="s">
        <v>266</v>
      </c>
      <c r="BM188" s="218" t="s">
        <v>2381</v>
      </c>
    </row>
    <row r="189" s="2" customFormat="1">
      <c r="A189" s="41"/>
      <c r="B189" s="42"/>
      <c r="C189" s="43"/>
      <c r="D189" s="220" t="s">
        <v>155</v>
      </c>
      <c r="E189" s="43"/>
      <c r="F189" s="221" t="s">
        <v>2382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155</v>
      </c>
      <c r="AU189" s="20" t="s">
        <v>85</v>
      </c>
    </row>
    <row r="190" s="12" customFormat="1" ht="22.8" customHeight="1">
      <c r="A190" s="12"/>
      <c r="B190" s="191"/>
      <c r="C190" s="192"/>
      <c r="D190" s="193" t="s">
        <v>74</v>
      </c>
      <c r="E190" s="205" t="s">
        <v>2383</v>
      </c>
      <c r="F190" s="205" t="s">
        <v>2384</v>
      </c>
      <c r="G190" s="192"/>
      <c r="H190" s="192"/>
      <c r="I190" s="195"/>
      <c r="J190" s="206">
        <f>BK190</f>
        <v>0</v>
      </c>
      <c r="K190" s="192"/>
      <c r="L190" s="197"/>
      <c r="M190" s="198"/>
      <c r="N190" s="199"/>
      <c r="O190" s="199"/>
      <c r="P190" s="200">
        <f>SUM(P191:P220)</f>
        <v>0</v>
      </c>
      <c r="Q190" s="199"/>
      <c r="R190" s="200">
        <f>SUM(R191:R220)</f>
        <v>3.9685599999999992</v>
      </c>
      <c r="S190" s="199"/>
      <c r="T190" s="201">
        <f>SUM(T191:T220)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2" t="s">
        <v>85</v>
      </c>
      <c r="AT190" s="203" t="s">
        <v>74</v>
      </c>
      <c r="AU190" s="203" t="s">
        <v>83</v>
      </c>
      <c r="AY190" s="202" t="s">
        <v>146</v>
      </c>
      <c r="BK190" s="204">
        <f>SUM(BK191:BK220)</f>
        <v>0</v>
      </c>
    </row>
    <row r="191" s="2" customFormat="1" ht="16.5" customHeight="1">
      <c r="A191" s="41"/>
      <c r="B191" s="42"/>
      <c r="C191" s="207" t="s">
        <v>334</v>
      </c>
      <c r="D191" s="207" t="s">
        <v>148</v>
      </c>
      <c r="E191" s="208" t="s">
        <v>2385</v>
      </c>
      <c r="F191" s="209" t="s">
        <v>2386</v>
      </c>
      <c r="G191" s="210" t="s">
        <v>232</v>
      </c>
      <c r="H191" s="211">
        <v>36</v>
      </c>
      <c r="I191" s="212"/>
      <c r="J191" s="213">
        <f>ROUND(I191*H191,2)</f>
        <v>0</v>
      </c>
      <c r="K191" s="209" t="s">
        <v>152</v>
      </c>
      <c r="L191" s="47"/>
      <c r="M191" s="214" t="s">
        <v>19</v>
      </c>
      <c r="N191" s="215" t="s">
        <v>46</v>
      </c>
      <c r="O191" s="87"/>
      <c r="P191" s="216">
        <f>O191*H191</f>
        <v>0</v>
      </c>
      <c r="Q191" s="216">
        <v>0.00050000000000000001</v>
      </c>
      <c r="R191" s="216">
        <f>Q191*H191</f>
        <v>0.018000000000000002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266</v>
      </c>
      <c r="AT191" s="218" t="s">
        <v>148</v>
      </c>
      <c r="AU191" s="218" t="s">
        <v>85</v>
      </c>
      <c r="AY191" s="20" t="s">
        <v>146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83</v>
      </c>
      <c r="BK191" s="219">
        <f>ROUND(I191*H191,2)</f>
        <v>0</v>
      </c>
      <c r="BL191" s="20" t="s">
        <v>266</v>
      </c>
      <c r="BM191" s="218" t="s">
        <v>2387</v>
      </c>
    </row>
    <row r="192" s="2" customFormat="1">
      <c r="A192" s="41"/>
      <c r="B192" s="42"/>
      <c r="C192" s="43"/>
      <c r="D192" s="220" t="s">
        <v>155</v>
      </c>
      <c r="E192" s="43"/>
      <c r="F192" s="221" t="s">
        <v>2388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155</v>
      </c>
      <c r="AU192" s="20" t="s">
        <v>85</v>
      </c>
    </row>
    <row r="193" s="13" customFormat="1">
      <c r="A193" s="13"/>
      <c r="B193" s="225"/>
      <c r="C193" s="226"/>
      <c r="D193" s="227" t="s">
        <v>157</v>
      </c>
      <c r="E193" s="228" t="s">
        <v>19</v>
      </c>
      <c r="F193" s="229" t="s">
        <v>2285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157</v>
      </c>
      <c r="AU193" s="235" t="s">
        <v>85</v>
      </c>
      <c r="AV193" s="13" t="s">
        <v>83</v>
      </c>
      <c r="AW193" s="13" t="s">
        <v>37</v>
      </c>
      <c r="AX193" s="13" t="s">
        <v>75</v>
      </c>
      <c r="AY193" s="235" t="s">
        <v>146</v>
      </c>
    </row>
    <row r="194" s="14" customFormat="1">
      <c r="A194" s="14"/>
      <c r="B194" s="236"/>
      <c r="C194" s="237"/>
      <c r="D194" s="227" t="s">
        <v>157</v>
      </c>
      <c r="E194" s="238" t="s">
        <v>19</v>
      </c>
      <c r="F194" s="239" t="s">
        <v>2286</v>
      </c>
      <c r="G194" s="237"/>
      <c r="H194" s="240">
        <v>36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157</v>
      </c>
      <c r="AU194" s="246" t="s">
        <v>85</v>
      </c>
      <c r="AV194" s="14" t="s">
        <v>85</v>
      </c>
      <c r="AW194" s="14" t="s">
        <v>37</v>
      </c>
      <c r="AX194" s="14" t="s">
        <v>75</v>
      </c>
      <c r="AY194" s="246" t="s">
        <v>146</v>
      </c>
    </row>
    <row r="195" s="16" customFormat="1">
      <c r="A195" s="16"/>
      <c r="B195" s="258"/>
      <c r="C195" s="259"/>
      <c r="D195" s="227" t="s">
        <v>157</v>
      </c>
      <c r="E195" s="260" t="s">
        <v>19</v>
      </c>
      <c r="F195" s="261" t="s">
        <v>167</v>
      </c>
      <c r="G195" s="259"/>
      <c r="H195" s="262">
        <v>36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68" t="s">
        <v>157</v>
      </c>
      <c r="AU195" s="268" t="s">
        <v>85</v>
      </c>
      <c r="AV195" s="16" t="s">
        <v>153</v>
      </c>
      <c r="AW195" s="16" t="s">
        <v>37</v>
      </c>
      <c r="AX195" s="16" t="s">
        <v>83</v>
      </c>
      <c r="AY195" s="268" t="s">
        <v>146</v>
      </c>
    </row>
    <row r="196" s="2" customFormat="1" ht="16.5" customHeight="1">
      <c r="A196" s="41"/>
      <c r="B196" s="42"/>
      <c r="C196" s="207" t="s">
        <v>342</v>
      </c>
      <c r="D196" s="207" t="s">
        <v>148</v>
      </c>
      <c r="E196" s="208" t="s">
        <v>2158</v>
      </c>
      <c r="F196" s="209" t="s">
        <v>2159</v>
      </c>
      <c r="G196" s="210" t="s">
        <v>232</v>
      </c>
      <c r="H196" s="211">
        <v>36</v>
      </c>
      <c r="I196" s="212"/>
      <c r="J196" s="213">
        <f>ROUND(I196*H196,2)</f>
        <v>0</v>
      </c>
      <c r="K196" s="209" t="s">
        <v>152</v>
      </c>
      <c r="L196" s="47"/>
      <c r="M196" s="214" t="s">
        <v>19</v>
      </c>
      <c r="N196" s="215" t="s">
        <v>46</v>
      </c>
      <c r="O196" s="87"/>
      <c r="P196" s="216">
        <f>O196*H196</f>
        <v>0</v>
      </c>
      <c r="Q196" s="216">
        <v>0.0015</v>
      </c>
      <c r="R196" s="216">
        <f>Q196*H196</f>
        <v>0.053999999999999999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266</v>
      </c>
      <c r="AT196" s="218" t="s">
        <v>148</v>
      </c>
      <c r="AU196" s="218" t="s">
        <v>85</v>
      </c>
      <c r="AY196" s="20" t="s">
        <v>146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83</v>
      </c>
      <c r="BK196" s="219">
        <f>ROUND(I196*H196,2)</f>
        <v>0</v>
      </c>
      <c r="BL196" s="20" t="s">
        <v>266</v>
      </c>
      <c r="BM196" s="218" t="s">
        <v>2389</v>
      </c>
    </row>
    <row r="197" s="2" customFormat="1">
      <c r="A197" s="41"/>
      <c r="B197" s="42"/>
      <c r="C197" s="43"/>
      <c r="D197" s="220" t="s">
        <v>155</v>
      </c>
      <c r="E197" s="43"/>
      <c r="F197" s="221" t="s">
        <v>2161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155</v>
      </c>
      <c r="AU197" s="20" t="s">
        <v>85</v>
      </c>
    </row>
    <row r="198" s="13" customFormat="1">
      <c r="A198" s="13"/>
      <c r="B198" s="225"/>
      <c r="C198" s="226"/>
      <c r="D198" s="227" t="s">
        <v>157</v>
      </c>
      <c r="E198" s="228" t="s">
        <v>19</v>
      </c>
      <c r="F198" s="229" t="s">
        <v>2285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157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146</v>
      </c>
    </row>
    <row r="199" s="14" customFormat="1">
      <c r="A199" s="14"/>
      <c r="B199" s="236"/>
      <c r="C199" s="237"/>
      <c r="D199" s="227" t="s">
        <v>157</v>
      </c>
      <c r="E199" s="238" t="s">
        <v>19</v>
      </c>
      <c r="F199" s="239" t="s">
        <v>2286</v>
      </c>
      <c r="G199" s="237"/>
      <c r="H199" s="240">
        <v>36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157</v>
      </c>
      <c r="AU199" s="246" t="s">
        <v>85</v>
      </c>
      <c r="AV199" s="14" t="s">
        <v>85</v>
      </c>
      <c r="AW199" s="14" t="s">
        <v>37</v>
      </c>
      <c r="AX199" s="14" t="s">
        <v>75</v>
      </c>
      <c r="AY199" s="246" t="s">
        <v>146</v>
      </c>
    </row>
    <row r="200" s="16" customFormat="1">
      <c r="A200" s="16"/>
      <c r="B200" s="258"/>
      <c r="C200" s="259"/>
      <c r="D200" s="227" t="s">
        <v>157</v>
      </c>
      <c r="E200" s="260" t="s">
        <v>19</v>
      </c>
      <c r="F200" s="261" t="s">
        <v>167</v>
      </c>
      <c r="G200" s="259"/>
      <c r="H200" s="262">
        <v>36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68" t="s">
        <v>157</v>
      </c>
      <c r="AU200" s="268" t="s">
        <v>85</v>
      </c>
      <c r="AV200" s="16" t="s">
        <v>153</v>
      </c>
      <c r="AW200" s="16" t="s">
        <v>37</v>
      </c>
      <c r="AX200" s="16" t="s">
        <v>83</v>
      </c>
      <c r="AY200" s="268" t="s">
        <v>146</v>
      </c>
    </row>
    <row r="201" s="2" customFormat="1" ht="16.5" customHeight="1">
      <c r="A201" s="41"/>
      <c r="B201" s="42"/>
      <c r="C201" s="207" t="s">
        <v>348</v>
      </c>
      <c r="D201" s="207" t="s">
        <v>148</v>
      </c>
      <c r="E201" s="208" t="s">
        <v>2390</v>
      </c>
      <c r="F201" s="209" t="s">
        <v>2391</v>
      </c>
      <c r="G201" s="210" t="s">
        <v>318</v>
      </c>
      <c r="H201" s="211">
        <v>33</v>
      </c>
      <c r="I201" s="212"/>
      <c r="J201" s="213">
        <f>ROUND(I201*H201,2)</f>
        <v>0</v>
      </c>
      <c r="K201" s="209" t="s">
        <v>152</v>
      </c>
      <c r="L201" s="47"/>
      <c r="M201" s="214" t="s">
        <v>19</v>
      </c>
      <c r="N201" s="215" t="s">
        <v>46</v>
      </c>
      <c r="O201" s="87"/>
      <c r="P201" s="216">
        <f>O201*H201</f>
        <v>0</v>
      </c>
      <c r="Q201" s="216">
        <v>0.00032000000000000003</v>
      </c>
      <c r="R201" s="216">
        <f>Q201*H201</f>
        <v>0.010560000000000002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266</v>
      </c>
      <c r="AT201" s="218" t="s">
        <v>148</v>
      </c>
      <c r="AU201" s="218" t="s">
        <v>85</v>
      </c>
      <c r="AY201" s="20" t="s">
        <v>146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83</v>
      </c>
      <c r="BK201" s="219">
        <f>ROUND(I201*H201,2)</f>
        <v>0</v>
      </c>
      <c r="BL201" s="20" t="s">
        <v>266</v>
      </c>
      <c r="BM201" s="218" t="s">
        <v>2392</v>
      </c>
    </row>
    <row r="202" s="2" customFormat="1">
      <c r="A202" s="41"/>
      <c r="B202" s="42"/>
      <c r="C202" s="43"/>
      <c r="D202" s="220" t="s">
        <v>155</v>
      </c>
      <c r="E202" s="43"/>
      <c r="F202" s="221" t="s">
        <v>2393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155</v>
      </c>
      <c r="AU202" s="20" t="s">
        <v>85</v>
      </c>
    </row>
    <row r="203" s="13" customFormat="1">
      <c r="A203" s="13"/>
      <c r="B203" s="225"/>
      <c r="C203" s="226"/>
      <c r="D203" s="227" t="s">
        <v>157</v>
      </c>
      <c r="E203" s="228" t="s">
        <v>19</v>
      </c>
      <c r="F203" s="229" t="s">
        <v>2285</v>
      </c>
      <c r="G203" s="226"/>
      <c r="H203" s="228" t="s">
        <v>19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157</v>
      </c>
      <c r="AU203" s="235" t="s">
        <v>85</v>
      </c>
      <c r="AV203" s="13" t="s">
        <v>83</v>
      </c>
      <c r="AW203" s="13" t="s">
        <v>37</v>
      </c>
      <c r="AX203" s="13" t="s">
        <v>75</v>
      </c>
      <c r="AY203" s="235" t="s">
        <v>146</v>
      </c>
    </row>
    <row r="204" s="14" customFormat="1">
      <c r="A204" s="14"/>
      <c r="B204" s="236"/>
      <c r="C204" s="237"/>
      <c r="D204" s="227" t="s">
        <v>157</v>
      </c>
      <c r="E204" s="238" t="s">
        <v>19</v>
      </c>
      <c r="F204" s="239" t="s">
        <v>2394</v>
      </c>
      <c r="G204" s="237"/>
      <c r="H204" s="240">
        <v>33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157</v>
      </c>
      <c r="AU204" s="246" t="s">
        <v>85</v>
      </c>
      <c r="AV204" s="14" t="s">
        <v>85</v>
      </c>
      <c r="AW204" s="14" t="s">
        <v>37</v>
      </c>
      <c r="AX204" s="14" t="s">
        <v>75</v>
      </c>
      <c r="AY204" s="246" t="s">
        <v>146</v>
      </c>
    </row>
    <row r="205" s="16" customFormat="1">
      <c r="A205" s="16"/>
      <c r="B205" s="258"/>
      <c r="C205" s="259"/>
      <c r="D205" s="227" t="s">
        <v>157</v>
      </c>
      <c r="E205" s="260" t="s">
        <v>19</v>
      </c>
      <c r="F205" s="261" t="s">
        <v>167</v>
      </c>
      <c r="G205" s="259"/>
      <c r="H205" s="262">
        <v>33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8" t="s">
        <v>157</v>
      </c>
      <c r="AU205" s="268" t="s">
        <v>85</v>
      </c>
      <c r="AV205" s="16" t="s">
        <v>153</v>
      </c>
      <c r="AW205" s="16" t="s">
        <v>37</v>
      </c>
      <c r="AX205" s="16" t="s">
        <v>83</v>
      </c>
      <c r="AY205" s="268" t="s">
        <v>146</v>
      </c>
    </row>
    <row r="206" s="2" customFormat="1" ht="24.15" customHeight="1">
      <c r="A206" s="41"/>
      <c r="B206" s="42"/>
      <c r="C206" s="207" t="s">
        <v>355</v>
      </c>
      <c r="D206" s="207" t="s">
        <v>148</v>
      </c>
      <c r="E206" s="208" t="s">
        <v>2395</v>
      </c>
      <c r="F206" s="209" t="s">
        <v>2396</v>
      </c>
      <c r="G206" s="210" t="s">
        <v>232</v>
      </c>
      <c r="H206" s="211">
        <v>58</v>
      </c>
      <c r="I206" s="212"/>
      <c r="J206" s="213">
        <f>ROUND(I206*H206,2)</f>
        <v>0</v>
      </c>
      <c r="K206" s="209" t="s">
        <v>152</v>
      </c>
      <c r="L206" s="47"/>
      <c r="M206" s="214" t="s">
        <v>19</v>
      </c>
      <c r="N206" s="215" t="s">
        <v>46</v>
      </c>
      <c r="O206" s="87"/>
      <c r="P206" s="216">
        <f>O206*H206</f>
        <v>0</v>
      </c>
      <c r="Q206" s="216">
        <v>0.040000000000000001</v>
      </c>
      <c r="R206" s="216">
        <f>Q206*H206</f>
        <v>2.3199999999999998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266</v>
      </c>
      <c r="AT206" s="218" t="s">
        <v>148</v>
      </c>
      <c r="AU206" s="218" t="s">
        <v>85</v>
      </c>
      <c r="AY206" s="20" t="s">
        <v>146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266</v>
      </c>
      <c r="BM206" s="218" t="s">
        <v>2397</v>
      </c>
    </row>
    <row r="207" s="2" customFormat="1">
      <c r="A207" s="41"/>
      <c r="B207" s="42"/>
      <c r="C207" s="43"/>
      <c r="D207" s="220" t="s">
        <v>155</v>
      </c>
      <c r="E207" s="43"/>
      <c r="F207" s="221" t="s">
        <v>2398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155</v>
      </c>
      <c r="AU207" s="20" t="s">
        <v>85</v>
      </c>
    </row>
    <row r="208" s="13" customFormat="1">
      <c r="A208" s="13"/>
      <c r="B208" s="225"/>
      <c r="C208" s="226"/>
      <c r="D208" s="227" t="s">
        <v>157</v>
      </c>
      <c r="E208" s="228" t="s">
        <v>19</v>
      </c>
      <c r="F208" s="229" t="s">
        <v>2285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157</v>
      </c>
      <c r="AU208" s="235" t="s">
        <v>85</v>
      </c>
      <c r="AV208" s="13" t="s">
        <v>83</v>
      </c>
      <c r="AW208" s="13" t="s">
        <v>37</v>
      </c>
      <c r="AX208" s="13" t="s">
        <v>75</v>
      </c>
      <c r="AY208" s="235" t="s">
        <v>146</v>
      </c>
    </row>
    <row r="209" s="14" customFormat="1">
      <c r="A209" s="14"/>
      <c r="B209" s="236"/>
      <c r="C209" s="237"/>
      <c r="D209" s="227" t="s">
        <v>157</v>
      </c>
      <c r="E209" s="238" t="s">
        <v>19</v>
      </c>
      <c r="F209" s="239" t="s">
        <v>2286</v>
      </c>
      <c r="G209" s="237"/>
      <c r="H209" s="240">
        <v>36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157</v>
      </c>
      <c r="AU209" s="246" t="s">
        <v>85</v>
      </c>
      <c r="AV209" s="14" t="s">
        <v>85</v>
      </c>
      <c r="AW209" s="14" t="s">
        <v>37</v>
      </c>
      <c r="AX209" s="14" t="s">
        <v>75</v>
      </c>
      <c r="AY209" s="246" t="s">
        <v>146</v>
      </c>
    </row>
    <row r="210" s="13" customFormat="1">
      <c r="A210" s="13"/>
      <c r="B210" s="225"/>
      <c r="C210" s="226"/>
      <c r="D210" s="227" t="s">
        <v>157</v>
      </c>
      <c r="E210" s="228" t="s">
        <v>19</v>
      </c>
      <c r="F210" s="229" t="s">
        <v>2287</v>
      </c>
      <c r="G210" s="226"/>
      <c r="H210" s="228" t="s">
        <v>19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157</v>
      </c>
      <c r="AU210" s="235" t="s">
        <v>85</v>
      </c>
      <c r="AV210" s="13" t="s">
        <v>83</v>
      </c>
      <c r="AW210" s="13" t="s">
        <v>37</v>
      </c>
      <c r="AX210" s="13" t="s">
        <v>75</v>
      </c>
      <c r="AY210" s="235" t="s">
        <v>146</v>
      </c>
    </row>
    <row r="211" s="14" customFormat="1">
      <c r="A211" s="14"/>
      <c r="B211" s="236"/>
      <c r="C211" s="237"/>
      <c r="D211" s="227" t="s">
        <v>157</v>
      </c>
      <c r="E211" s="238" t="s">
        <v>19</v>
      </c>
      <c r="F211" s="239" t="s">
        <v>2288</v>
      </c>
      <c r="G211" s="237"/>
      <c r="H211" s="240">
        <v>22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157</v>
      </c>
      <c r="AU211" s="246" t="s">
        <v>85</v>
      </c>
      <c r="AV211" s="14" t="s">
        <v>85</v>
      </c>
      <c r="AW211" s="14" t="s">
        <v>37</v>
      </c>
      <c r="AX211" s="14" t="s">
        <v>75</v>
      </c>
      <c r="AY211" s="246" t="s">
        <v>146</v>
      </c>
    </row>
    <row r="212" s="16" customFormat="1">
      <c r="A212" s="16"/>
      <c r="B212" s="258"/>
      <c r="C212" s="259"/>
      <c r="D212" s="227" t="s">
        <v>157</v>
      </c>
      <c r="E212" s="260" t="s">
        <v>19</v>
      </c>
      <c r="F212" s="261" t="s">
        <v>167</v>
      </c>
      <c r="G212" s="259"/>
      <c r="H212" s="262">
        <v>58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8" t="s">
        <v>157</v>
      </c>
      <c r="AU212" s="268" t="s">
        <v>85</v>
      </c>
      <c r="AV212" s="16" t="s">
        <v>153</v>
      </c>
      <c r="AW212" s="16" t="s">
        <v>37</v>
      </c>
      <c r="AX212" s="16" t="s">
        <v>83</v>
      </c>
      <c r="AY212" s="268" t="s">
        <v>146</v>
      </c>
    </row>
    <row r="213" s="2" customFormat="1" ht="16.5" customHeight="1">
      <c r="A213" s="41"/>
      <c r="B213" s="42"/>
      <c r="C213" s="269" t="s">
        <v>360</v>
      </c>
      <c r="D213" s="269" t="s">
        <v>224</v>
      </c>
      <c r="E213" s="270" t="s">
        <v>2399</v>
      </c>
      <c r="F213" s="271" t="s">
        <v>2400</v>
      </c>
      <c r="G213" s="272" t="s">
        <v>232</v>
      </c>
      <c r="H213" s="273">
        <v>11.6</v>
      </c>
      <c r="I213" s="274"/>
      <c r="J213" s="275">
        <f>ROUND(I213*H213,2)</f>
        <v>0</v>
      </c>
      <c r="K213" s="271" t="s">
        <v>152</v>
      </c>
      <c r="L213" s="276"/>
      <c r="M213" s="277" t="s">
        <v>19</v>
      </c>
      <c r="N213" s="278" t="s">
        <v>46</v>
      </c>
      <c r="O213" s="87"/>
      <c r="P213" s="216">
        <f>O213*H213</f>
        <v>0</v>
      </c>
      <c r="Q213" s="216">
        <v>0.13500000000000001</v>
      </c>
      <c r="R213" s="216">
        <f>Q213*H213</f>
        <v>1.5660000000000001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396</v>
      </c>
      <c r="AT213" s="218" t="s">
        <v>224</v>
      </c>
      <c r="AU213" s="218" t="s">
        <v>85</v>
      </c>
      <c r="AY213" s="20" t="s">
        <v>146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83</v>
      </c>
      <c r="BK213" s="219">
        <f>ROUND(I213*H213,2)</f>
        <v>0</v>
      </c>
      <c r="BL213" s="20" t="s">
        <v>266</v>
      </c>
      <c r="BM213" s="218" t="s">
        <v>2401</v>
      </c>
    </row>
    <row r="214" s="13" customFormat="1">
      <c r="A214" s="13"/>
      <c r="B214" s="225"/>
      <c r="C214" s="226"/>
      <c r="D214" s="227" t="s">
        <v>157</v>
      </c>
      <c r="E214" s="228" t="s">
        <v>19</v>
      </c>
      <c r="F214" s="229" t="s">
        <v>2402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157</v>
      </c>
      <c r="AU214" s="235" t="s">
        <v>85</v>
      </c>
      <c r="AV214" s="13" t="s">
        <v>83</v>
      </c>
      <c r="AW214" s="13" t="s">
        <v>37</v>
      </c>
      <c r="AX214" s="13" t="s">
        <v>75</v>
      </c>
      <c r="AY214" s="235" t="s">
        <v>146</v>
      </c>
    </row>
    <row r="215" s="14" customFormat="1">
      <c r="A215" s="14"/>
      <c r="B215" s="236"/>
      <c r="C215" s="237"/>
      <c r="D215" s="227" t="s">
        <v>157</v>
      </c>
      <c r="E215" s="238" t="s">
        <v>19</v>
      </c>
      <c r="F215" s="239" t="s">
        <v>2403</v>
      </c>
      <c r="G215" s="237"/>
      <c r="H215" s="240">
        <v>7.2000000000000002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157</v>
      </c>
      <c r="AU215" s="246" t="s">
        <v>85</v>
      </c>
      <c r="AV215" s="14" t="s">
        <v>85</v>
      </c>
      <c r="AW215" s="14" t="s">
        <v>37</v>
      </c>
      <c r="AX215" s="14" t="s">
        <v>75</v>
      </c>
      <c r="AY215" s="246" t="s">
        <v>146</v>
      </c>
    </row>
    <row r="216" s="13" customFormat="1">
      <c r="A216" s="13"/>
      <c r="B216" s="225"/>
      <c r="C216" s="226"/>
      <c r="D216" s="227" t="s">
        <v>157</v>
      </c>
      <c r="E216" s="228" t="s">
        <v>19</v>
      </c>
      <c r="F216" s="229" t="s">
        <v>2404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157</v>
      </c>
      <c r="AU216" s="235" t="s">
        <v>85</v>
      </c>
      <c r="AV216" s="13" t="s">
        <v>83</v>
      </c>
      <c r="AW216" s="13" t="s">
        <v>37</v>
      </c>
      <c r="AX216" s="13" t="s">
        <v>75</v>
      </c>
      <c r="AY216" s="235" t="s">
        <v>146</v>
      </c>
    </row>
    <row r="217" s="14" customFormat="1">
      <c r="A217" s="14"/>
      <c r="B217" s="236"/>
      <c r="C217" s="237"/>
      <c r="D217" s="227" t="s">
        <v>157</v>
      </c>
      <c r="E217" s="238" t="s">
        <v>19</v>
      </c>
      <c r="F217" s="239" t="s">
        <v>2405</v>
      </c>
      <c r="G217" s="237"/>
      <c r="H217" s="240">
        <v>4.4000000000000004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157</v>
      </c>
      <c r="AU217" s="246" t="s">
        <v>85</v>
      </c>
      <c r="AV217" s="14" t="s">
        <v>85</v>
      </c>
      <c r="AW217" s="14" t="s">
        <v>37</v>
      </c>
      <c r="AX217" s="14" t="s">
        <v>75</v>
      </c>
      <c r="AY217" s="246" t="s">
        <v>146</v>
      </c>
    </row>
    <row r="218" s="16" customFormat="1">
      <c r="A218" s="16"/>
      <c r="B218" s="258"/>
      <c r="C218" s="259"/>
      <c r="D218" s="227" t="s">
        <v>157</v>
      </c>
      <c r="E218" s="260" t="s">
        <v>19</v>
      </c>
      <c r="F218" s="261" t="s">
        <v>167</v>
      </c>
      <c r="G218" s="259"/>
      <c r="H218" s="262">
        <v>11.600000000000001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68" t="s">
        <v>157</v>
      </c>
      <c r="AU218" s="268" t="s">
        <v>85</v>
      </c>
      <c r="AV218" s="16" t="s">
        <v>153</v>
      </c>
      <c r="AW218" s="16" t="s">
        <v>37</v>
      </c>
      <c r="AX218" s="16" t="s">
        <v>83</v>
      </c>
      <c r="AY218" s="268" t="s">
        <v>146</v>
      </c>
    </row>
    <row r="219" s="2" customFormat="1" ht="33" customHeight="1">
      <c r="A219" s="41"/>
      <c r="B219" s="42"/>
      <c r="C219" s="207" t="s">
        <v>366</v>
      </c>
      <c r="D219" s="207" t="s">
        <v>148</v>
      </c>
      <c r="E219" s="208" t="s">
        <v>2406</v>
      </c>
      <c r="F219" s="209" t="s">
        <v>2407</v>
      </c>
      <c r="G219" s="210" t="s">
        <v>716</v>
      </c>
      <c r="H219" s="280"/>
      <c r="I219" s="212"/>
      <c r="J219" s="213">
        <f>ROUND(I219*H219,2)</f>
        <v>0</v>
      </c>
      <c r="K219" s="209" t="s">
        <v>152</v>
      </c>
      <c r="L219" s="47"/>
      <c r="M219" s="214" t="s">
        <v>19</v>
      </c>
      <c r="N219" s="215" t="s">
        <v>46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266</v>
      </c>
      <c r="AT219" s="218" t="s">
        <v>148</v>
      </c>
      <c r="AU219" s="218" t="s">
        <v>85</v>
      </c>
      <c r="AY219" s="20" t="s">
        <v>146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83</v>
      </c>
      <c r="BK219" s="219">
        <f>ROUND(I219*H219,2)</f>
        <v>0</v>
      </c>
      <c r="BL219" s="20" t="s">
        <v>266</v>
      </c>
      <c r="BM219" s="218" t="s">
        <v>2408</v>
      </c>
    </row>
    <row r="220" s="2" customFormat="1">
      <c r="A220" s="41"/>
      <c r="B220" s="42"/>
      <c r="C220" s="43"/>
      <c r="D220" s="220" t="s">
        <v>155</v>
      </c>
      <c r="E220" s="43"/>
      <c r="F220" s="221" t="s">
        <v>2409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155</v>
      </c>
      <c r="AU220" s="20" t="s">
        <v>85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2193</v>
      </c>
      <c r="F221" s="205" t="s">
        <v>2194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SUM(P222:P257)</f>
        <v>0</v>
      </c>
      <c r="Q221" s="199"/>
      <c r="R221" s="200">
        <f>SUM(R222:R257)</f>
        <v>0.12891340000000001</v>
      </c>
      <c r="S221" s="199"/>
      <c r="T221" s="201">
        <f>SUM(T222:T257)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85</v>
      </c>
      <c r="AT221" s="203" t="s">
        <v>74</v>
      </c>
      <c r="AU221" s="203" t="s">
        <v>83</v>
      </c>
      <c r="AY221" s="202" t="s">
        <v>146</v>
      </c>
      <c r="BK221" s="204">
        <f>SUM(BK222:BK257)</f>
        <v>0</v>
      </c>
    </row>
    <row r="222" s="2" customFormat="1" ht="24.15" customHeight="1">
      <c r="A222" s="41"/>
      <c r="B222" s="42"/>
      <c r="C222" s="207" t="s">
        <v>383</v>
      </c>
      <c r="D222" s="207" t="s">
        <v>148</v>
      </c>
      <c r="E222" s="208" t="s">
        <v>2410</v>
      </c>
      <c r="F222" s="209" t="s">
        <v>2411</v>
      </c>
      <c r="G222" s="210" t="s">
        <v>232</v>
      </c>
      <c r="H222" s="211">
        <v>22.989999999999998</v>
      </c>
      <c r="I222" s="212"/>
      <c r="J222" s="213">
        <f>ROUND(I222*H222,2)</f>
        <v>0</v>
      </c>
      <c r="K222" s="209" t="s">
        <v>152</v>
      </c>
      <c r="L222" s="47"/>
      <c r="M222" s="214" t="s">
        <v>19</v>
      </c>
      <c r="N222" s="215" t="s">
        <v>46</v>
      </c>
      <c r="O222" s="87"/>
      <c r="P222" s="216">
        <f>O222*H222</f>
        <v>0</v>
      </c>
      <c r="Q222" s="216">
        <v>8.0000000000000007E-05</v>
      </c>
      <c r="R222" s="216">
        <f>Q222*H222</f>
        <v>0.0018392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266</v>
      </c>
      <c r="AT222" s="218" t="s">
        <v>148</v>
      </c>
      <c r="AU222" s="218" t="s">
        <v>85</v>
      </c>
      <c r="AY222" s="20" t="s">
        <v>146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83</v>
      </c>
      <c r="BK222" s="219">
        <f>ROUND(I222*H222,2)</f>
        <v>0</v>
      </c>
      <c r="BL222" s="20" t="s">
        <v>266</v>
      </c>
      <c r="BM222" s="218" t="s">
        <v>2412</v>
      </c>
    </row>
    <row r="223" s="2" customFormat="1">
      <c r="A223" s="41"/>
      <c r="B223" s="42"/>
      <c r="C223" s="43"/>
      <c r="D223" s="220" t="s">
        <v>155</v>
      </c>
      <c r="E223" s="43"/>
      <c r="F223" s="221" t="s">
        <v>2413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155</v>
      </c>
      <c r="AU223" s="20" t="s">
        <v>85</v>
      </c>
    </row>
    <row r="224" s="13" customFormat="1">
      <c r="A224" s="13"/>
      <c r="B224" s="225"/>
      <c r="C224" s="226"/>
      <c r="D224" s="227" t="s">
        <v>157</v>
      </c>
      <c r="E224" s="228" t="s">
        <v>19</v>
      </c>
      <c r="F224" s="229" t="s">
        <v>2414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157</v>
      </c>
      <c r="AU224" s="235" t="s">
        <v>85</v>
      </c>
      <c r="AV224" s="13" t="s">
        <v>83</v>
      </c>
      <c r="AW224" s="13" t="s">
        <v>37</v>
      </c>
      <c r="AX224" s="13" t="s">
        <v>75</v>
      </c>
      <c r="AY224" s="235" t="s">
        <v>146</v>
      </c>
    </row>
    <row r="225" s="14" customFormat="1">
      <c r="A225" s="14"/>
      <c r="B225" s="236"/>
      <c r="C225" s="237"/>
      <c r="D225" s="227" t="s">
        <v>157</v>
      </c>
      <c r="E225" s="238" t="s">
        <v>19</v>
      </c>
      <c r="F225" s="239" t="s">
        <v>2415</v>
      </c>
      <c r="G225" s="237"/>
      <c r="H225" s="240">
        <v>22.989999999999998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157</v>
      </c>
      <c r="AU225" s="246" t="s">
        <v>85</v>
      </c>
      <c r="AV225" s="14" t="s">
        <v>85</v>
      </c>
      <c r="AW225" s="14" t="s">
        <v>37</v>
      </c>
      <c r="AX225" s="14" t="s">
        <v>75</v>
      </c>
      <c r="AY225" s="246" t="s">
        <v>146</v>
      </c>
    </row>
    <row r="226" s="16" customFormat="1">
      <c r="A226" s="16"/>
      <c r="B226" s="258"/>
      <c r="C226" s="259"/>
      <c r="D226" s="227" t="s">
        <v>157</v>
      </c>
      <c r="E226" s="260" t="s">
        <v>19</v>
      </c>
      <c r="F226" s="261" t="s">
        <v>167</v>
      </c>
      <c r="G226" s="259"/>
      <c r="H226" s="262">
        <v>22.989999999999998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68" t="s">
        <v>157</v>
      </c>
      <c r="AU226" s="268" t="s">
        <v>85</v>
      </c>
      <c r="AV226" s="16" t="s">
        <v>153</v>
      </c>
      <c r="AW226" s="16" t="s">
        <v>37</v>
      </c>
      <c r="AX226" s="16" t="s">
        <v>83</v>
      </c>
      <c r="AY226" s="268" t="s">
        <v>146</v>
      </c>
    </row>
    <row r="227" s="2" customFormat="1" ht="24.15" customHeight="1">
      <c r="A227" s="41"/>
      <c r="B227" s="42"/>
      <c r="C227" s="207" t="s">
        <v>391</v>
      </c>
      <c r="D227" s="207" t="s">
        <v>148</v>
      </c>
      <c r="E227" s="208" t="s">
        <v>2416</v>
      </c>
      <c r="F227" s="209" t="s">
        <v>2417</v>
      </c>
      <c r="G227" s="210" t="s">
        <v>232</v>
      </c>
      <c r="H227" s="211">
        <v>45.979999999999997</v>
      </c>
      <c r="I227" s="212"/>
      <c r="J227" s="213">
        <f>ROUND(I227*H227,2)</f>
        <v>0</v>
      </c>
      <c r="K227" s="209" t="s">
        <v>152</v>
      </c>
      <c r="L227" s="47"/>
      <c r="M227" s="214" t="s">
        <v>19</v>
      </c>
      <c r="N227" s="215" t="s">
        <v>46</v>
      </c>
      <c r="O227" s="87"/>
      <c r="P227" s="216">
        <f>O227*H227</f>
        <v>0</v>
      </c>
      <c r="Q227" s="216">
        <v>0.00022000000000000001</v>
      </c>
      <c r="R227" s="216">
        <f>Q227*H227</f>
        <v>0.010115599999999999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266</v>
      </c>
      <c r="AT227" s="218" t="s">
        <v>148</v>
      </c>
      <c r="AU227" s="218" t="s">
        <v>85</v>
      </c>
      <c r="AY227" s="20" t="s">
        <v>146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83</v>
      </c>
      <c r="BK227" s="219">
        <f>ROUND(I227*H227,2)</f>
        <v>0</v>
      </c>
      <c r="BL227" s="20" t="s">
        <v>266</v>
      </c>
      <c r="BM227" s="218" t="s">
        <v>2418</v>
      </c>
    </row>
    <row r="228" s="2" customFormat="1">
      <c r="A228" s="41"/>
      <c r="B228" s="42"/>
      <c r="C228" s="43"/>
      <c r="D228" s="220" t="s">
        <v>155</v>
      </c>
      <c r="E228" s="43"/>
      <c r="F228" s="221" t="s">
        <v>2419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155</v>
      </c>
      <c r="AU228" s="20" t="s">
        <v>85</v>
      </c>
    </row>
    <row r="229" s="13" customFormat="1">
      <c r="A229" s="13"/>
      <c r="B229" s="225"/>
      <c r="C229" s="226"/>
      <c r="D229" s="227" t="s">
        <v>157</v>
      </c>
      <c r="E229" s="228" t="s">
        <v>19</v>
      </c>
      <c r="F229" s="229" t="s">
        <v>2420</v>
      </c>
      <c r="G229" s="226"/>
      <c r="H229" s="228" t="s">
        <v>19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157</v>
      </c>
      <c r="AU229" s="235" t="s">
        <v>85</v>
      </c>
      <c r="AV229" s="13" t="s">
        <v>83</v>
      </c>
      <c r="AW229" s="13" t="s">
        <v>37</v>
      </c>
      <c r="AX229" s="13" t="s">
        <v>75</v>
      </c>
      <c r="AY229" s="235" t="s">
        <v>146</v>
      </c>
    </row>
    <row r="230" s="14" customFormat="1">
      <c r="A230" s="14"/>
      <c r="B230" s="236"/>
      <c r="C230" s="237"/>
      <c r="D230" s="227" t="s">
        <v>157</v>
      </c>
      <c r="E230" s="238" t="s">
        <v>19</v>
      </c>
      <c r="F230" s="239" t="s">
        <v>2421</v>
      </c>
      <c r="G230" s="237"/>
      <c r="H230" s="240">
        <v>45.979999999999997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157</v>
      </c>
      <c r="AU230" s="246" t="s">
        <v>85</v>
      </c>
      <c r="AV230" s="14" t="s">
        <v>85</v>
      </c>
      <c r="AW230" s="14" t="s">
        <v>37</v>
      </c>
      <c r="AX230" s="14" t="s">
        <v>75</v>
      </c>
      <c r="AY230" s="246" t="s">
        <v>146</v>
      </c>
    </row>
    <row r="231" s="16" customFormat="1">
      <c r="A231" s="16"/>
      <c r="B231" s="258"/>
      <c r="C231" s="259"/>
      <c r="D231" s="227" t="s">
        <v>157</v>
      </c>
      <c r="E231" s="260" t="s">
        <v>19</v>
      </c>
      <c r="F231" s="261" t="s">
        <v>167</v>
      </c>
      <c r="G231" s="259"/>
      <c r="H231" s="262">
        <v>45.979999999999997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8" t="s">
        <v>157</v>
      </c>
      <c r="AU231" s="268" t="s">
        <v>85</v>
      </c>
      <c r="AV231" s="16" t="s">
        <v>153</v>
      </c>
      <c r="AW231" s="16" t="s">
        <v>37</v>
      </c>
      <c r="AX231" s="16" t="s">
        <v>83</v>
      </c>
      <c r="AY231" s="268" t="s">
        <v>146</v>
      </c>
    </row>
    <row r="232" s="2" customFormat="1" ht="24.15" customHeight="1">
      <c r="A232" s="41"/>
      <c r="B232" s="42"/>
      <c r="C232" s="207" t="s">
        <v>396</v>
      </c>
      <c r="D232" s="207" t="s">
        <v>148</v>
      </c>
      <c r="E232" s="208" t="s">
        <v>2422</v>
      </c>
      <c r="F232" s="209" t="s">
        <v>2423</v>
      </c>
      <c r="G232" s="210" t="s">
        <v>232</v>
      </c>
      <c r="H232" s="211">
        <v>22.989999999999998</v>
      </c>
      <c r="I232" s="212"/>
      <c r="J232" s="213">
        <f>ROUND(I232*H232,2)</f>
        <v>0</v>
      </c>
      <c r="K232" s="209" t="s">
        <v>152</v>
      </c>
      <c r="L232" s="47"/>
      <c r="M232" s="214" t="s">
        <v>19</v>
      </c>
      <c r="N232" s="215" t="s">
        <v>46</v>
      </c>
      <c r="O232" s="87"/>
      <c r="P232" s="216">
        <f>O232*H232</f>
        <v>0</v>
      </c>
      <c r="Q232" s="216">
        <v>0.00019000000000000001</v>
      </c>
      <c r="R232" s="216">
        <f>Q232*H232</f>
        <v>0.0043680999999999998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266</v>
      </c>
      <c r="AT232" s="218" t="s">
        <v>148</v>
      </c>
      <c r="AU232" s="218" t="s">
        <v>85</v>
      </c>
      <c r="AY232" s="20" t="s">
        <v>146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83</v>
      </c>
      <c r="BK232" s="219">
        <f>ROUND(I232*H232,2)</f>
        <v>0</v>
      </c>
      <c r="BL232" s="20" t="s">
        <v>266</v>
      </c>
      <c r="BM232" s="218" t="s">
        <v>2424</v>
      </c>
    </row>
    <row r="233" s="2" customFormat="1">
      <c r="A233" s="41"/>
      <c r="B233" s="42"/>
      <c r="C233" s="43"/>
      <c r="D233" s="220" t="s">
        <v>155</v>
      </c>
      <c r="E233" s="43"/>
      <c r="F233" s="221" t="s">
        <v>2425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155</v>
      </c>
      <c r="AU233" s="20" t="s">
        <v>85</v>
      </c>
    </row>
    <row r="234" s="13" customFormat="1">
      <c r="A234" s="13"/>
      <c r="B234" s="225"/>
      <c r="C234" s="226"/>
      <c r="D234" s="227" t="s">
        <v>157</v>
      </c>
      <c r="E234" s="228" t="s">
        <v>19</v>
      </c>
      <c r="F234" s="229" t="s">
        <v>2414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157</v>
      </c>
      <c r="AU234" s="235" t="s">
        <v>85</v>
      </c>
      <c r="AV234" s="13" t="s">
        <v>83</v>
      </c>
      <c r="AW234" s="13" t="s">
        <v>37</v>
      </c>
      <c r="AX234" s="13" t="s">
        <v>75</v>
      </c>
      <c r="AY234" s="235" t="s">
        <v>146</v>
      </c>
    </row>
    <row r="235" s="14" customFormat="1">
      <c r="A235" s="14"/>
      <c r="B235" s="236"/>
      <c r="C235" s="237"/>
      <c r="D235" s="227" t="s">
        <v>157</v>
      </c>
      <c r="E235" s="238" t="s">
        <v>19</v>
      </c>
      <c r="F235" s="239" t="s">
        <v>2415</v>
      </c>
      <c r="G235" s="237"/>
      <c r="H235" s="240">
        <v>22.989999999999998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157</v>
      </c>
      <c r="AU235" s="246" t="s">
        <v>85</v>
      </c>
      <c r="AV235" s="14" t="s">
        <v>85</v>
      </c>
      <c r="AW235" s="14" t="s">
        <v>37</v>
      </c>
      <c r="AX235" s="14" t="s">
        <v>75</v>
      </c>
      <c r="AY235" s="246" t="s">
        <v>146</v>
      </c>
    </row>
    <row r="236" s="16" customFormat="1">
      <c r="A236" s="16"/>
      <c r="B236" s="258"/>
      <c r="C236" s="259"/>
      <c r="D236" s="227" t="s">
        <v>157</v>
      </c>
      <c r="E236" s="260" t="s">
        <v>19</v>
      </c>
      <c r="F236" s="261" t="s">
        <v>167</v>
      </c>
      <c r="G236" s="259"/>
      <c r="H236" s="262">
        <v>22.989999999999998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8" t="s">
        <v>157</v>
      </c>
      <c r="AU236" s="268" t="s">
        <v>85</v>
      </c>
      <c r="AV236" s="16" t="s">
        <v>153</v>
      </c>
      <c r="AW236" s="16" t="s">
        <v>37</v>
      </c>
      <c r="AX236" s="16" t="s">
        <v>83</v>
      </c>
      <c r="AY236" s="268" t="s">
        <v>146</v>
      </c>
    </row>
    <row r="237" s="2" customFormat="1" ht="24.15" customHeight="1">
      <c r="A237" s="41"/>
      <c r="B237" s="42"/>
      <c r="C237" s="207" t="s">
        <v>401</v>
      </c>
      <c r="D237" s="207" t="s">
        <v>148</v>
      </c>
      <c r="E237" s="208" t="s">
        <v>2426</v>
      </c>
      <c r="F237" s="209" t="s">
        <v>2427</v>
      </c>
      <c r="G237" s="210" t="s">
        <v>232</v>
      </c>
      <c r="H237" s="211">
        <v>22.989999999999998</v>
      </c>
      <c r="I237" s="212"/>
      <c r="J237" s="213">
        <f>ROUND(I237*H237,2)</f>
        <v>0</v>
      </c>
      <c r="K237" s="209" t="s">
        <v>152</v>
      </c>
      <c r="L237" s="47"/>
      <c r="M237" s="214" t="s">
        <v>19</v>
      </c>
      <c r="N237" s="215" t="s">
        <v>46</v>
      </c>
      <c r="O237" s="87"/>
      <c r="P237" s="216">
        <f>O237*H237</f>
        <v>0</v>
      </c>
      <c r="Q237" s="216">
        <v>0.00019000000000000001</v>
      </c>
      <c r="R237" s="216">
        <f>Q237*H237</f>
        <v>0.0043680999999999998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266</v>
      </c>
      <c r="AT237" s="218" t="s">
        <v>148</v>
      </c>
      <c r="AU237" s="218" t="s">
        <v>85</v>
      </c>
      <c r="AY237" s="20" t="s">
        <v>146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83</v>
      </c>
      <c r="BK237" s="219">
        <f>ROUND(I237*H237,2)</f>
        <v>0</v>
      </c>
      <c r="BL237" s="20" t="s">
        <v>266</v>
      </c>
      <c r="BM237" s="218" t="s">
        <v>2428</v>
      </c>
    </row>
    <row r="238" s="2" customFormat="1">
      <c r="A238" s="41"/>
      <c r="B238" s="42"/>
      <c r="C238" s="43"/>
      <c r="D238" s="220" t="s">
        <v>155</v>
      </c>
      <c r="E238" s="43"/>
      <c r="F238" s="221" t="s">
        <v>2429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155</v>
      </c>
      <c r="AU238" s="20" t="s">
        <v>85</v>
      </c>
    </row>
    <row r="239" s="13" customFormat="1">
      <c r="A239" s="13"/>
      <c r="B239" s="225"/>
      <c r="C239" s="226"/>
      <c r="D239" s="227" t="s">
        <v>157</v>
      </c>
      <c r="E239" s="228" t="s">
        <v>19</v>
      </c>
      <c r="F239" s="229" t="s">
        <v>2414</v>
      </c>
      <c r="G239" s="226"/>
      <c r="H239" s="228" t="s">
        <v>19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157</v>
      </c>
      <c r="AU239" s="235" t="s">
        <v>85</v>
      </c>
      <c r="AV239" s="13" t="s">
        <v>83</v>
      </c>
      <c r="AW239" s="13" t="s">
        <v>37</v>
      </c>
      <c r="AX239" s="13" t="s">
        <v>75</v>
      </c>
      <c r="AY239" s="235" t="s">
        <v>146</v>
      </c>
    </row>
    <row r="240" s="14" customFormat="1">
      <c r="A240" s="14"/>
      <c r="B240" s="236"/>
      <c r="C240" s="237"/>
      <c r="D240" s="227" t="s">
        <v>157</v>
      </c>
      <c r="E240" s="238" t="s">
        <v>19</v>
      </c>
      <c r="F240" s="239" t="s">
        <v>2415</v>
      </c>
      <c r="G240" s="237"/>
      <c r="H240" s="240">
        <v>22.989999999999998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157</v>
      </c>
      <c r="AU240" s="246" t="s">
        <v>85</v>
      </c>
      <c r="AV240" s="14" t="s">
        <v>85</v>
      </c>
      <c r="AW240" s="14" t="s">
        <v>37</v>
      </c>
      <c r="AX240" s="14" t="s">
        <v>75</v>
      </c>
      <c r="AY240" s="246" t="s">
        <v>146</v>
      </c>
    </row>
    <row r="241" s="16" customFormat="1">
      <c r="A241" s="16"/>
      <c r="B241" s="258"/>
      <c r="C241" s="259"/>
      <c r="D241" s="227" t="s">
        <v>157</v>
      </c>
      <c r="E241" s="260" t="s">
        <v>19</v>
      </c>
      <c r="F241" s="261" t="s">
        <v>167</v>
      </c>
      <c r="G241" s="259"/>
      <c r="H241" s="262">
        <v>22.989999999999998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8" t="s">
        <v>157</v>
      </c>
      <c r="AU241" s="268" t="s">
        <v>85</v>
      </c>
      <c r="AV241" s="16" t="s">
        <v>153</v>
      </c>
      <c r="AW241" s="16" t="s">
        <v>37</v>
      </c>
      <c r="AX241" s="16" t="s">
        <v>83</v>
      </c>
      <c r="AY241" s="268" t="s">
        <v>146</v>
      </c>
    </row>
    <row r="242" s="2" customFormat="1" ht="24.15" customHeight="1">
      <c r="A242" s="41"/>
      <c r="B242" s="42"/>
      <c r="C242" s="207" t="s">
        <v>406</v>
      </c>
      <c r="D242" s="207" t="s">
        <v>148</v>
      </c>
      <c r="E242" s="208" t="s">
        <v>2430</v>
      </c>
      <c r="F242" s="209" t="s">
        <v>2431</v>
      </c>
      <c r="G242" s="210" t="s">
        <v>232</v>
      </c>
      <c r="H242" s="211">
        <v>104.06</v>
      </c>
      <c r="I242" s="212"/>
      <c r="J242" s="213">
        <f>ROUND(I242*H242,2)</f>
        <v>0</v>
      </c>
      <c r="K242" s="209" t="s">
        <v>152</v>
      </c>
      <c r="L242" s="47"/>
      <c r="M242" s="214" t="s">
        <v>19</v>
      </c>
      <c r="N242" s="215" t="s">
        <v>46</v>
      </c>
      <c r="O242" s="87"/>
      <c r="P242" s="216">
        <f>O242*H242</f>
        <v>0</v>
      </c>
      <c r="Q242" s="216">
        <v>0.00029999999999999997</v>
      </c>
      <c r="R242" s="216">
        <f>Q242*H242</f>
        <v>0.031217999999999999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266</v>
      </c>
      <c r="AT242" s="218" t="s">
        <v>148</v>
      </c>
      <c r="AU242" s="218" t="s">
        <v>85</v>
      </c>
      <c r="AY242" s="20" t="s">
        <v>146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83</v>
      </c>
      <c r="BK242" s="219">
        <f>ROUND(I242*H242,2)</f>
        <v>0</v>
      </c>
      <c r="BL242" s="20" t="s">
        <v>266</v>
      </c>
      <c r="BM242" s="218" t="s">
        <v>2432</v>
      </c>
    </row>
    <row r="243" s="2" customFormat="1">
      <c r="A243" s="41"/>
      <c r="B243" s="42"/>
      <c r="C243" s="43"/>
      <c r="D243" s="220" t="s">
        <v>155</v>
      </c>
      <c r="E243" s="43"/>
      <c r="F243" s="221" t="s">
        <v>2433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155</v>
      </c>
      <c r="AU243" s="20" t="s">
        <v>85</v>
      </c>
    </row>
    <row r="244" s="13" customFormat="1">
      <c r="A244" s="13"/>
      <c r="B244" s="225"/>
      <c r="C244" s="226"/>
      <c r="D244" s="227" t="s">
        <v>157</v>
      </c>
      <c r="E244" s="228" t="s">
        <v>19</v>
      </c>
      <c r="F244" s="229" t="s">
        <v>2299</v>
      </c>
      <c r="G244" s="226"/>
      <c r="H244" s="228" t="s">
        <v>19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157</v>
      </c>
      <c r="AU244" s="235" t="s">
        <v>85</v>
      </c>
      <c r="AV244" s="13" t="s">
        <v>83</v>
      </c>
      <c r="AW244" s="13" t="s">
        <v>37</v>
      </c>
      <c r="AX244" s="13" t="s">
        <v>75</v>
      </c>
      <c r="AY244" s="235" t="s">
        <v>146</v>
      </c>
    </row>
    <row r="245" s="13" customFormat="1">
      <c r="A245" s="13"/>
      <c r="B245" s="225"/>
      <c r="C245" s="226"/>
      <c r="D245" s="227" t="s">
        <v>157</v>
      </c>
      <c r="E245" s="228" t="s">
        <v>19</v>
      </c>
      <c r="F245" s="229" t="s">
        <v>2300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157</v>
      </c>
      <c r="AU245" s="235" t="s">
        <v>85</v>
      </c>
      <c r="AV245" s="13" t="s">
        <v>83</v>
      </c>
      <c r="AW245" s="13" t="s">
        <v>37</v>
      </c>
      <c r="AX245" s="13" t="s">
        <v>75</v>
      </c>
      <c r="AY245" s="235" t="s">
        <v>146</v>
      </c>
    </row>
    <row r="246" s="14" customFormat="1">
      <c r="A246" s="14"/>
      <c r="B246" s="236"/>
      <c r="C246" s="237"/>
      <c r="D246" s="227" t="s">
        <v>157</v>
      </c>
      <c r="E246" s="238" t="s">
        <v>19</v>
      </c>
      <c r="F246" s="239" t="s">
        <v>2301</v>
      </c>
      <c r="G246" s="237"/>
      <c r="H246" s="240">
        <v>79.859999999999999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157</v>
      </c>
      <c r="AU246" s="246" t="s">
        <v>85</v>
      </c>
      <c r="AV246" s="14" t="s">
        <v>85</v>
      </c>
      <c r="AW246" s="14" t="s">
        <v>37</v>
      </c>
      <c r="AX246" s="14" t="s">
        <v>75</v>
      </c>
      <c r="AY246" s="246" t="s">
        <v>146</v>
      </c>
    </row>
    <row r="247" s="13" customFormat="1">
      <c r="A247" s="13"/>
      <c r="B247" s="225"/>
      <c r="C247" s="226"/>
      <c r="D247" s="227" t="s">
        <v>157</v>
      </c>
      <c r="E247" s="228" t="s">
        <v>19</v>
      </c>
      <c r="F247" s="229" t="s">
        <v>2302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157</v>
      </c>
      <c r="AU247" s="235" t="s">
        <v>85</v>
      </c>
      <c r="AV247" s="13" t="s">
        <v>83</v>
      </c>
      <c r="AW247" s="13" t="s">
        <v>37</v>
      </c>
      <c r="AX247" s="13" t="s">
        <v>75</v>
      </c>
      <c r="AY247" s="235" t="s">
        <v>146</v>
      </c>
    </row>
    <row r="248" s="14" customFormat="1">
      <c r="A248" s="14"/>
      <c r="B248" s="236"/>
      <c r="C248" s="237"/>
      <c r="D248" s="227" t="s">
        <v>157</v>
      </c>
      <c r="E248" s="238" t="s">
        <v>19</v>
      </c>
      <c r="F248" s="239" t="s">
        <v>2303</v>
      </c>
      <c r="G248" s="237"/>
      <c r="H248" s="240">
        <v>24.199999999999999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157</v>
      </c>
      <c r="AU248" s="246" t="s">
        <v>85</v>
      </c>
      <c r="AV248" s="14" t="s">
        <v>85</v>
      </c>
      <c r="AW248" s="14" t="s">
        <v>37</v>
      </c>
      <c r="AX248" s="14" t="s">
        <v>75</v>
      </c>
      <c r="AY248" s="246" t="s">
        <v>146</v>
      </c>
    </row>
    <row r="249" s="16" customFormat="1">
      <c r="A249" s="16"/>
      <c r="B249" s="258"/>
      <c r="C249" s="259"/>
      <c r="D249" s="227" t="s">
        <v>157</v>
      </c>
      <c r="E249" s="260" t="s">
        <v>19</v>
      </c>
      <c r="F249" s="261" t="s">
        <v>167</v>
      </c>
      <c r="G249" s="259"/>
      <c r="H249" s="262">
        <v>104.06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68" t="s">
        <v>157</v>
      </c>
      <c r="AU249" s="268" t="s">
        <v>85</v>
      </c>
      <c r="AV249" s="16" t="s">
        <v>153</v>
      </c>
      <c r="AW249" s="16" t="s">
        <v>37</v>
      </c>
      <c r="AX249" s="16" t="s">
        <v>83</v>
      </c>
      <c r="AY249" s="268" t="s">
        <v>146</v>
      </c>
    </row>
    <row r="250" s="2" customFormat="1" ht="24.15" customHeight="1">
      <c r="A250" s="41"/>
      <c r="B250" s="42"/>
      <c r="C250" s="207" t="s">
        <v>421</v>
      </c>
      <c r="D250" s="207" t="s">
        <v>148</v>
      </c>
      <c r="E250" s="208" t="s">
        <v>2434</v>
      </c>
      <c r="F250" s="209" t="s">
        <v>2435</v>
      </c>
      <c r="G250" s="210" t="s">
        <v>232</v>
      </c>
      <c r="H250" s="211">
        <v>104.06</v>
      </c>
      <c r="I250" s="212"/>
      <c r="J250" s="213">
        <f>ROUND(I250*H250,2)</f>
        <v>0</v>
      </c>
      <c r="K250" s="209" t="s">
        <v>152</v>
      </c>
      <c r="L250" s="47"/>
      <c r="M250" s="214" t="s">
        <v>19</v>
      </c>
      <c r="N250" s="215" t="s">
        <v>46</v>
      </c>
      <c r="O250" s="87"/>
      <c r="P250" s="216">
        <f>O250*H250</f>
        <v>0</v>
      </c>
      <c r="Q250" s="216">
        <v>0.00073999999999999999</v>
      </c>
      <c r="R250" s="216">
        <f>Q250*H250</f>
        <v>0.077004400000000001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266</v>
      </c>
      <c r="AT250" s="218" t="s">
        <v>148</v>
      </c>
      <c r="AU250" s="218" t="s">
        <v>85</v>
      </c>
      <c r="AY250" s="20" t="s">
        <v>146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83</v>
      </c>
      <c r="BK250" s="219">
        <f>ROUND(I250*H250,2)</f>
        <v>0</v>
      </c>
      <c r="BL250" s="20" t="s">
        <v>266</v>
      </c>
      <c r="BM250" s="218" t="s">
        <v>2436</v>
      </c>
    </row>
    <row r="251" s="2" customFormat="1">
      <c r="A251" s="41"/>
      <c r="B251" s="42"/>
      <c r="C251" s="43"/>
      <c r="D251" s="220" t="s">
        <v>155</v>
      </c>
      <c r="E251" s="43"/>
      <c r="F251" s="221" t="s">
        <v>2437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155</v>
      </c>
      <c r="AU251" s="20" t="s">
        <v>85</v>
      </c>
    </row>
    <row r="252" s="13" customFormat="1">
      <c r="A252" s="13"/>
      <c r="B252" s="225"/>
      <c r="C252" s="226"/>
      <c r="D252" s="227" t="s">
        <v>157</v>
      </c>
      <c r="E252" s="228" t="s">
        <v>19</v>
      </c>
      <c r="F252" s="229" t="s">
        <v>2299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157</v>
      </c>
      <c r="AU252" s="235" t="s">
        <v>85</v>
      </c>
      <c r="AV252" s="13" t="s">
        <v>83</v>
      </c>
      <c r="AW252" s="13" t="s">
        <v>37</v>
      </c>
      <c r="AX252" s="13" t="s">
        <v>75</v>
      </c>
      <c r="AY252" s="235" t="s">
        <v>146</v>
      </c>
    </row>
    <row r="253" s="13" customFormat="1">
      <c r="A253" s="13"/>
      <c r="B253" s="225"/>
      <c r="C253" s="226"/>
      <c r="D253" s="227" t="s">
        <v>157</v>
      </c>
      <c r="E253" s="228" t="s">
        <v>19</v>
      </c>
      <c r="F253" s="229" t="s">
        <v>2300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157</v>
      </c>
      <c r="AU253" s="235" t="s">
        <v>85</v>
      </c>
      <c r="AV253" s="13" t="s">
        <v>83</v>
      </c>
      <c r="AW253" s="13" t="s">
        <v>37</v>
      </c>
      <c r="AX253" s="13" t="s">
        <v>75</v>
      </c>
      <c r="AY253" s="235" t="s">
        <v>146</v>
      </c>
    </row>
    <row r="254" s="14" customFormat="1">
      <c r="A254" s="14"/>
      <c r="B254" s="236"/>
      <c r="C254" s="237"/>
      <c r="D254" s="227" t="s">
        <v>157</v>
      </c>
      <c r="E254" s="238" t="s">
        <v>19</v>
      </c>
      <c r="F254" s="239" t="s">
        <v>2301</v>
      </c>
      <c r="G254" s="237"/>
      <c r="H254" s="240">
        <v>79.859999999999999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157</v>
      </c>
      <c r="AU254" s="246" t="s">
        <v>85</v>
      </c>
      <c r="AV254" s="14" t="s">
        <v>85</v>
      </c>
      <c r="AW254" s="14" t="s">
        <v>37</v>
      </c>
      <c r="AX254" s="14" t="s">
        <v>75</v>
      </c>
      <c r="AY254" s="246" t="s">
        <v>146</v>
      </c>
    </row>
    <row r="255" s="13" customFormat="1">
      <c r="A255" s="13"/>
      <c r="B255" s="225"/>
      <c r="C255" s="226"/>
      <c r="D255" s="227" t="s">
        <v>157</v>
      </c>
      <c r="E255" s="228" t="s">
        <v>19</v>
      </c>
      <c r="F255" s="229" t="s">
        <v>2302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157</v>
      </c>
      <c r="AU255" s="235" t="s">
        <v>85</v>
      </c>
      <c r="AV255" s="13" t="s">
        <v>83</v>
      </c>
      <c r="AW255" s="13" t="s">
        <v>37</v>
      </c>
      <c r="AX255" s="13" t="s">
        <v>75</v>
      </c>
      <c r="AY255" s="235" t="s">
        <v>146</v>
      </c>
    </row>
    <row r="256" s="14" customFormat="1">
      <c r="A256" s="14"/>
      <c r="B256" s="236"/>
      <c r="C256" s="237"/>
      <c r="D256" s="227" t="s">
        <v>157</v>
      </c>
      <c r="E256" s="238" t="s">
        <v>19</v>
      </c>
      <c r="F256" s="239" t="s">
        <v>2303</v>
      </c>
      <c r="G256" s="237"/>
      <c r="H256" s="240">
        <v>24.199999999999999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157</v>
      </c>
      <c r="AU256" s="246" t="s">
        <v>85</v>
      </c>
      <c r="AV256" s="14" t="s">
        <v>85</v>
      </c>
      <c r="AW256" s="14" t="s">
        <v>37</v>
      </c>
      <c r="AX256" s="14" t="s">
        <v>75</v>
      </c>
      <c r="AY256" s="246" t="s">
        <v>146</v>
      </c>
    </row>
    <row r="257" s="16" customFormat="1">
      <c r="A257" s="16"/>
      <c r="B257" s="258"/>
      <c r="C257" s="259"/>
      <c r="D257" s="227" t="s">
        <v>157</v>
      </c>
      <c r="E257" s="260" t="s">
        <v>19</v>
      </c>
      <c r="F257" s="261" t="s">
        <v>167</v>
      </c>
      <c r="G257" s="259"/>
      <c r="H257" s="262">
        <v>104.06</v>
      </c>
      <c r="I257" s="263"/>
      <c r="J257" s="259"/>
      <c r="K257" s="259"/>
      <c r="L257" s="264"/>
      <c r="M257" s="281"/>
      <c r="N257" s="282"/>
      <c r="O257" s="282"/>
      <c r="P257" s="282"/>
      <c r="Q257" s="282"/>
      <c r="R257" s="282"/>
      <c r="S257" s="282"/>
      <c r="T257" s="283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8" t="s">
        <v>157</v>
      </c>
      <c r="AU257" s="268" t="s">
        <v>85</v>
      </c>
      <c r="AV257" s="16" t="s">
        <v>153</v>
      </c>
      <c r="AW257" s="16" t="s">
        <v>37</v>
      </c>
      <c r="AX257" s="16" t="s">
        <v>83</v>
      </c>
      <c r="AY257" s="268" t="s">
        <v>146</v>
      </c>
    </row>
    <row r="258" s="2" customFormat="1" ht="6.96" customHeight="1">
      <c r="A258" s="41"/>
      <c r="B258" s="62"/>
      <c r="C258" s="63"/>
      <c r="D258" s="63"/>
      <c r="E258" s="63"/>
      <c r="F258" s="63"/>
      <c r="G258" s="63"/>
      <c r="H258" s="63"/>
      <c r="I258" s="63"/>
      <c r="J258" s="63"/>
      <c r="K258" s="63"/>
      <c r="L258" s="47"/>
      <c r="M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</row>
  </sheetData>
  <sheetProtection sheet="1" autoFilter="0" formatColumns="0" formatRows="0" objects="1" scenarios="1" spinCount="100000" saltValue="yxgeP6slNmZn8DJt758Gb+n7B2mAeclEKY14MKcmzdZDQ37w6I/RF4osuFGnk5jk7r6oGFZ9Uzlz/9frJTk5+g==" hashValue="qhMsDXufdmJuskmoEKnpvUpTjwkYFgEhZF1EJLhMs4gaOYmsu0OvkYAOjjxlHJlEwaK+V0JyWptH/ZITOC/ycQ==" algorithmName="SHA-512" password="CC35"/>
  <autoFilter ref="C87:K2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622135000"/>
    <hyperlink ref="F99" r:id="rId2" display="https://podminky.urs.cz/item/CS_URS_2024_02/622135090"/>
    <hyperlink ref="F106" r:id="rId3" display="https://podminky.urs.cz/item/CS_URS_2024_02/622311121"/>
    <hyperlink ref="F114" r:id="rId4" display="https://podminky.urs.cz/item/CS_URS_2024_02/622325113"/>
    <hyperlink ref="F123" r:id="rId5" display="https://podminky.urs.cz/item/CS_URS_2024_02/941111131"/>
    <hyperlink ref="F127" r:id="rId6" display="https://podminky.urs.cz/item/CS_URS_2024_02/941111231"/>
    <hyperlink ref="F130" r:id="rId7" display="https://podminky.urs.cz/item/CS_URS_2024_02/941111831"/>
    <hyperlink ref="F134" r:id="rId8" display="https://podminky.urs.cz/item/CS_URS_2024_02/944511111"/>
    <hyperlink ref="F138" r:id="rId9" display="https://podminky.urs.cz/item/CS_URS_2024_02/944511211"/>
    <hyperlink ref="F141" r:id="rId10" display="https://podminky.urs.cz/item/CS_URS_2024_02/944511811"/>
    <hyperlink ref="F145" r:id="rId11" display="https://podminky.urs.cz/item/CS_URS_2024_02/976027231"/>
    <hyperlink ref="F152" r:id="rId12" display="https://podminky.urs.cz/item/CS_URS_2024_02/978019391"/>
    <hyperlink ref="F159" r:id="rId13" display="https://podminky.urs.cz/item/CS_URS_2024_02/985223322"/>
    <hyperlink ref="F167" r:id="rId14" display="https://podminky.urs.cz/item/CS_URS_2024_02/997013211"/>
    <hyperlink ref="F169" r:id="rId15" display="https://podminky.urs.cz/item/CS_URS_2024_02/997013501"/>
    <hyperlink ref="F174" r:id="rId16" display="https://podminky.urs.cz/item/CS_URS_2024_02/997013509"/>
    <hyperlink ref="F177" r:id="rId17" display="https://podminky.urs.cz/item/CS_URS_2024_02/997013631"/>
    <hyperlink ref="F180" r:id="rId18" display="https://podminky.urs.cz/item/CS_URS_2024_02/998018001"/>
    <hyperlink ref="F184" r:id="rId19" display="https://podminky.urs.cz/item/CS_URS_2024_02/767161814"/>
    <hyperlink ref="F186" r:id="rId20" display="https://podminky.urs.cz/item/CS_URS_2024_02/767163112"/>
    <hyperlink ref="F189" r:id="rId21" display="https://podminky.urs.cz/item/CS_URS_2024_02/998767311"/>
    <hyperlink ref="F192" r:id="rId22" display="https://podminky.urs.cz/item/CS_URS_2024_02/781121015"/>
    <hyperlink ref="F197" r:id="rId23" display="https://podminky.urs.cz/item/CS_URS_2024_02/781131112"/>
    <hyperlink ref="F202" r:id="rId24" display="https://podminky.urs.cz/item/CS_URS_2024_02/781131264"/>
    <hyperlink ref="F207" r:id="rId25" display="https://podminky.urs.cz/item/CS_URS_2024_02/772521150"/>
    <hyperlink ref="F220" r:id="rId26" display="https://podminky.urs.cz/item/CS_URS_2024_02/998772311"/>
    <hyperlink ref="F223" r:id="rId27" display="https://podminky.urs.cz/item/CS_URS_2024_02/783301311"/>
    <hyperlink ref="F228" r:id="rId28" display="https://podminky.urs.cz/item/CS_URS_2024_02/783314205"/>
    <hyperlink ref="F233" r:id="rId29" display="https://podminky.urs.cz/item/CS_URS_2024_02/783315105"/>
    <hyperlink ref="F238" r:id="rId30" display="https://podminky.urs.cz/item/CS_URS_2024_02/783317107"/>
    <hyperlink ref="F243" r:id="rId31" display="https://podminky.urs.cz/item/CS_URS_2024_02/783823167"/>
    <hyperlink ref="F251" r:id="rId32" display="https://podminky.urs.cz/item/CS_URS_2024_02/78382744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ZMĚNA ČÁSTI DOKONČENÉ STAVBY Č.P. 814 - OLOMOUC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2438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ROUND((SUM(BE84:BE109)),  2)</f>
        <v>0</v>
      </c>
      <c r="G33" s="41"/>
      <c r="H33" s="41"/>
      <c r="I33" s="151">
        <v>0.20999999999999999</v>
      </c>
      <c r="J33" s="150">
        <f>ROUND(((SUM(BE84:BE109))*I33),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ROUND((SUM(BF84:BF109)),  2)</f>
        <v>0</v>
      </c>
      <c r="G34" s="41"/>
      <c r="H34" s="41"/>
      <c r="I34" s="151">
        <v>0.12</v>
      </c>
      <c r="J34" s="150">
        <f>ROUND(((SUM(BF84:BF109))*I34),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ROUND((SUM(BG84:BG109)),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ROUND((SUM(BH84:BH109)),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ROUND((SUM(BI84:BI109)),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ZMĚNA ČÁSTI DOKONČENÉ STAVBY Č.P. 814 - OLOMOUC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Metropolitní kapitula u svatého Václava v Olomouci</v>
      </c>
      <c r="G54" s="43"/>
      <c r="H54" s="43"/>
      <c r="I54" s="35" t="s">
        <v>33</v>
      </c>
      <c r="J54" s="39" t="str">
        <f>E21</f>
        <v>INTEGRAPLAN v.o.s.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2438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2439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2440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2441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2442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131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ZMĚNA ČÁSTI DOKONČENÉ STAVBY Č.P. 814 - OLOMOUC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93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 xml:space="preserve"> </v>
      </c>
      <c r="G78" s="43"/>
      <c r="H78" s="43"/>
      <c r="I78" s="35" t="s">
        <v>23</v>
      </c>
      <c r="J78" s="75" t="str">
        <f>IF(J12="","",J12)</f>
        <v>21. 7. 2024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>Metropolitní kapitula u svatého Václava v Olomouci</v>
      </c>
      <c r="G80" s="43"/>
      <c r="H80" s="43"/>
      <c r="I80" s="35" t="s">
        <v>33</v>
      </c>
      <c r="J80" s="39" t="str">
        <f>E21</f>
        <v>INTEGRAPLAN v.o.s.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132</v>
      </c>
      <c r="D83" s="183" t="s">
        <v>60</v>
      </c>
      <c r="E83" s="183" t="s">
        <v>56</v>
      </c>
      <c r="F83" s="183" t="s">
        <v>57</v>
      </c>
      <c r="G83" s="183" t="s">
        <v>133</v>
      </c>
      <c r="H83" s="183" t="s">
        <v>134</v>
      </c>
      <c r="I83" s="183" t="s">
        <v>135</v>
      </c>
      <c r="J83" s="183" t="s">
        <v>97</v>
      </c>
      <c r="K83" s="184" t="s">
        <v>136</v>
      </c>
      <c r="L83" s="185"/>
      <c r="M83" s="95" t="s">
        <v>19</v>
      </c>
      <c r="N83" s="96" t="s">
        <v>45</v>
      </c>
      <c r="O83" s="96" t="s">
        <v>137</v>
      </c>
      <c r="P83" s="96" t="s">
        <v>138</v>
      </c>
      <c r="Q83" s="96" t="s">
        <v>139</v>
      </c>
      <c r="R83" s="96" t="s">
        <v>140</v>
      </c>
      <c r="S83" s="96" t="s">
        <v>141</v>
      </c>
      <c r="T83" s="97" t="s">
        <v>142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143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74</v>
      </c>
      <c r="AU84" s="20" t="s">
        <v>98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74</v>
      </c>
      <c r="E85" s="194" t="s">
        <v>89</v>
      </c>
      <c r="F85" s="194" t="s">
        <v>90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P86+P93+P100+P105</f>
        <v>0</v>
      </c>
      <c r="Q85" s="199"/>
      <c r="R85" s="200">
        <f>R86+R93+R100+R105</f>
        <v>0</v>
      </c>
      <c r="S85" s="199"/>
      <c r="T85" s="201">
        <f>T86+T93+T100+T105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191</v>
      </c>
      <c r="AT85" s="203" t="s">
        <v>74</v>
      </c>
      <c r="AU85" s="203" t="s">
        <v>75</v>
      </c>
      <c r="AY85" s="202" t="s">
        <v>146</v>
      </c>
      <c r="BK85" s="204">
        <f>BK86+BK93+BK100+BK105</f>
        <v>0</v>
      </c>
    </row>
    <row r="86" s="12" customFormat="1" ht="22.8" customHeight="1">
      <c r="A86" s="12"/>
      <c r="B86" s="191"/>
      <c r="C86" s="192"/>
      <c r="D86" s="193" t="s">
        <v>74</v>
      </c>
      <c r="E86" s="205" t="s">
        <v>2443</v>
      </c>
      <c r="F86" s="205" t="s">
        <v>2444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SUM(P87:P92)</f>
        <v>0</v>
      </c>
      <c r="Q86" s="199"/>
      <c r="R86" s="200">
        <f>SUM(R87:R92)</f>
        <v>0</v>
      </c>
      <c r="S86" s="199"/>
      <c r="T86" s="201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191</v>
      </c>
      <c r="AT86" s="203" t="s">
        <v>74</v>
      </c>
      <c r="AU86" s="203" t="s">
        <v>83</v>
      </c>
      <c r="AY86" s="202" t="s">
        <v>146</v>
      </c>
      <c r="BK86" s="204">
        <f>SUM(BK87:BK92)</f>
        <v>0</v>
      </c>
    </row>
    <row r="87" s="2" customFormat="1" ht="16.5" customHeight="1">
      <c r="A87" s="41"/>
      <c r="B87" s="42"/>
      <c r="C87" s="207" t="s">
        <v>83</v>
      </c>
      <c r="D87" s="207" t="s">
        <v>148</v>
      </c>
      <c r="E87" s="208" t="s">
        <v>2445</v>
      </c>
      <c r="F87" s="209" t="s">
        <v>2446</v>
      </c>
      <c r="G87" s="210" t="s">
        <v>241</v>
      </c>
      <c r="H87" s="211">
        <v>1</v>
      </c>
      <c r="I87" s="212"/>
      <c r="J87" s="213">
        <f>ROUND(I87*H87,2)</f>
        <v>0</v>
      </c>
      <c r="K87" s="209" t="s">
        <v>152</v>
      </c>
      <c r="L87" s="47"/>
      <c r="M87" s="214" t="s">
        <v>19</v>
      </c>
      <c r="N87" s="215" t="s">
        <v>46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2447</v>
      </c>
      <c r="AT87" s="218" t="s">
        <v>148</v>
      </c>
      <c r="AU87" s="218" t="s">
        <v>85</v>
      </c>
      <c r="AY87" s="20" t="s">
        <v>146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2447</v>
      </c>
      <c r="BM87" s="218" t="s">
        <v>2448</v>
      </c>
    </row>
    <row r="88" s="2" customFormat="1">
      <c r="A88" s="41"/>
      <c r="B88" s="42"/>
      <c r="C88" s="43"/>
      <c r="D88" s="220" t="s">
        <v>155</v>
      </c>
      <c r="E88" s="43"/>
      <c r="F88" s="221" t="s">
        <v>2449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155</v>
      </c>
      <c r="AU88" s="20" t="s">
        <v>85</v>
      </c>
    </row>
    <row r="89" s="2" customFormat="1" ht="16.5" customHeight="1">
      <c r="A89" s="41"/>
      <c r="B89" s="42"/>
      <c r="C89" s="207" t="s">
        <v>85</v>
      </c>
      <c r="D89" s="207" t="s">
        <v>148</v>
      </c>
      <c r="E89" s="208" t="s">
        <v>2450</v>
      </c>
      <c r="F89" s="209" t="s">
        <v>2451</v>
      </c>
      <c r="G89" s="210" t="s">
        <v>241</v>
      </c>
      <c r="H89" s="211">
        <v>1</v>
      </c>
      <c r="I89" s="212"/>
      <c r="J89" s="213">
        <f>ROUND(I89*H89,2)</f>
        <v>0</v>
      </c>
      <c r="K89" s="209" t="s">
        <v>152</v>
      </c>
      <c r="L89" s="47"/>
      <c r="M89" s="214" t="s">
        <v>19</v>
      </c>
      <c r="N89" s="215" t="s">
        <v>46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2447</v>
      </c>
      <c r="AT89" s="218" t="s">
        <v>148</v>
      </c>
      <c r="AU89" s="218" t="s">
        <v>85</v>
      </c>
      <c r="AY89" s="20" t="s">
        <v>146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83</v>
      </c>
      <c r="BK89" s="219">
        <f>ROUND(I89*H89,2)</f>
        <v>0</v>
      </c>
      <c r="BL89" s="20" t="s">
        <v>2447</v>
      </c>
      <c r="BM89" s="218" t="s">
        <v>2452</v>
      </c>
    </row>
    <row r="90" s="2" customFormat="1">
      <c r="A90" s="41"/>
      <c r="B90" s="42"/>
      <c r="C90" s="43"/>
      <c r="D90" s="220" t="s">
        <v>155</v>
      </c>
      <c r="E90" s="43"/>
      <c r="F90" s="221" t="s">
        <v>2453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155</v>
      </c>
      <c r="AU90" s="20" t="s">
        <v>85</v>
      </c>
    </row>
    <row r="91" s="2" customFormat="1" ht="16.5" customHeight="1">
      <c r="A91" s="41"/>
      <c r="B91" s="42"/>
      <c r="C91" s="207" t="s">
        <v>163</v>
      </c>
      <c r="D91" s="207" t="s">
        <v>148</v>
      </c>
      <c r="E91" s="208" t="s">
        <v>2454</v>
      </c>
      <c r="F91" s="209" t="s">
        <v>2455</v>
      </c>
      <c r="G91" s="210" t="s">
        <v>241</v>
      </c>
      <c r="H91" s="211">
        <v>1</v>
      </c>
      <c r="I91" s="212"/>
      <c r="J91" s="213">
        <f>ROUND(I91*H91,2)</f>
        <v>0</v>
      </c>
      <c r="K91" s="209" t="s">
        <v>152</v>
      </c>
      <c r="L91" s="47"/>
      <c r="M91" s="214" t="s">
        <v>19</v>
      </c>
      <c r="N91" s="215" t="s">
        <v>46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2447</v>
      </c>
      <c r="AT91" s="218" t="s">
        <v>148</v>
      </c>
      <c r="AU91" s="218" t="s">
        <v>85</v>
      </c>
      <c r="AY91" s="20" t="s">
        <v>146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83</v>
      </c>
      <c r="BK91" s="219">
        <f>ROUND(I91*H91,2)</f>
        <v>0</v>
      </c>
      <c r="BL91" s="20" t="s">
        <v>2447</v>
      </c>
      <c r="BM91" s="218" t="s">
        <v>2456</v>
      </c>
    </row>
    <row r="92" s="2" customFormat="1">
      <c r="A92" s="41"/>
      <c r="B92" s="42"/>
      <c r="C92" s="43"/>
      <c r="D92" s="220" t="s">
        <v>155</v>
      </c>
      <c r="E92" s="43"/>
      <c r="F92" s="221" t="s">
        <v>2457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155</v>
      </c>
      <c r="AU92" s="20" t="s">
        <v>85</v>
      </c>
    </row>
    <row r="93" s="12" customFormat="1" ht="22.8" customHeight="1">
      <c r="A93" s="12"/>
      <c r="B93" s="191"/>
      <c r="C93" s="192"/>
      <c r="D93" s="193" t="s">
        <v>74</v>
      </c>
      <c r="E93" s="205" t="s">
        <v>2458</v>
      </c>
      <c r="F93" s="205" t="s">
        <v>2459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SUM(P94:P99)</f>
        <v>0</v>
      </c>
      <c r="Q93" s="199"/>
      <c r="R93" s="200">
        <f>SUM(R94:R99)</f>
        <v>0</v>
      </c>
      <c r="S93" s="199"/>
      <c r="T93" s="201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191</v>
      </c>
      <c r="AT93" s="203" t="s">
        <v>74</v>
      </c>
      <c r="AU93" s="203" t="s">
        <v>83</v>
      </c>
      <c r="AY93" s="202" t="s">
        <v>146</v>
      </c>
      <c r="BK93" s="204">
        <f>SUM(BK94:BK99)</f>
        <v>0</v>
      </c>
    </row>
    <row r="94" s="2" customFormat="1" ht="16.5" customHeight="1">
      <c r="A94" s="41"/>
      <c r="B94" s="42"/>
      <c r="C94" s="207" t="s">
        <v>153</v>
      </c>
      <c r="D94" s="207" t="s">
        <v>148</v>
      </c>
      <c r="E94" s="208" t="s">
        <v>2460</v>
      </c>
      <c r="F94" s="209" t="s">
        <v>2461</v>
      </c>
      <c r="G94" s="210" t="s">
        <v>241</v>
      </c>
      <c r="H94" s="211">
        <v>1</v>
      </c>
      <c r="I94" s="212"/>
      <c r="J94" s="213">
        <f>ROUND(I94*H94,2)</f>
        <v>0</v>
      </c>
      <c r="K94" s="209" t="s">
        <v>152</v>
      </c>
      <c r="L94" s="47"/>
      <c r="M94" s="214" t="s">
        <v>19</v>
      </c>
      <c r="N94" s="215" t="s">
        <v>46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2447</v>
      </c>
      <c r="AT94" s="218" t="s">
        <v>148</v>
      </c>
      <c r="AU94" s="218" t="s">
        <v>85</v>
      </c>
      <c r="AY94" s="20" t="s">
        <v>146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83</v>
      </c>
      <c r="BK94" s="219">
        <f>ROUND(I94*H94,2)</f>
        <v>0</v>
      </c>
      <c r="BL94" s="20" t="s">
        <v>2447</v>
      </c>
      <c r="BM94" s="218" t="s">
        <v>2462</v>
      </c>
    </row>
    <row r="95" s="2" customFormat="1">
      <c r="A95" s="41"/>
      <c r="B95" s="42"/>
      <c r="C95" s="43"/>
      <c r="D95" s="220" t="s">
        <v>155</v>
      </c>
      <c r="E95" s="43"/>
      <c r="F95" s="221" t="s">
        <v>2463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155</v>
      </c>
      <c r="AU95" s="20" t="s">
        <v>85</v>
      </c>
    </row>
    <row r="96" s="2" customFormat="1" ht="16.5" customHeight="1">
      <c r="A96" s="41"/>
      <c r="B96" s="42"/>
      <c r="C96" s="207" t="s">
        <v>191</v>
      </c>
      <c r="D96" s="207" t="s">
        <v>148</v>
      </c>
      <c r="E96" s="208" t="s">
        <v>2464</v>
      </c>
      <c r="F96" s="209" t="s">
        <v>2465</v>
      </c>
      <c r="G96" s="210" t="s">
        <v>912</v>
      </c>
      <c r="H96" s="211">
        <v>1</v>
      </c>
      <c r="I96" s="212"/>
      <c r="J96" s="213">
        <f>ROUND(I96*H96,2)</f>
        <v>0</v>
      </c>
      <c r="K96" s="209" t="s">
        <v>152</v>
      </c>
      <c r="L96" s="47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2447</v>
      </c>
      <c r="AT96" s="218" t="s">
        <v>148</v>
      </c>
      <c r="AU96" s="218" t="s">
        <v>85</v>
      </c>
      <c r="AY96" s="20" t="s">
        <v>146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2447</v>
      </c>
      <c r="BM96" s="218" t="s">
        <v>2466</v>
      </c>
    </row>
    <row r="97" s="2" customFormat="1">
      <c r="A97" s="41"/>
      <c r="B97" s="42"/>
      <c r="C97" s="43"/>
      <c r="D97" s="220" t="s">
        <v>155</v>
      </c>
      <c r="E97" s="43"/>
      <c r="F97" s="221" t="s">
        <v>2467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155</v>
      </c>
      <c r="AU97" s="20" t="s">
        <v>85</v>
      </c>
    </row>
    <row r="98" s="2" customFormat="1" ht="16.5" customHeight="1">
      <c r="A98" s="41"/>
      <c r="B98" s="42"/>
      <c r="C98" s="207" t="s">
        <v>196</v>
      </c>
      <c r="D98" s="207" t="s">
        <v>148</v>
      </c>
      <c r="E98" s="208" t="s">
        <v>2468</v>
      </c>
      <c r="F98" s="209" t="s">
        <v>2469</v>
      </c>
      <c r="G98" s="210" t="s">
        <v>241</v>
      </c>
      <c r="H98" s="211">
        <v>1</v>
      </c>
      <c r="I98" s="212"/>
      <c r="J98" s="213">
        <f>ROUND(I98*H98,2)</f>
        <v>0</v>
      </c>
      <c r="K98" s="209" t="s">
        <v>152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2447</v>
      </c>
      <c r="AT98" s="218" t="s">
        <v>148</v>
      </c>
      <c r="AU98" s="218" t="s">
        <v>85</v>
      </c>
      <c r="AY98" s="20" t="s">
        <v>146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2447</v>
      </c>
      <c r="BM98" s="218" t="s">
        <v>2470</v>
      </c>
    </row>
    <row r="99" s="2" customFormat="1">
      <c r="A99" s="41"/>
      <c r="B99" s="42"/>
      <c r="C99" s="43"/>
      <c r="D99" s="220" t="s">
        <v>155</v>
      </c>
      <c r="E99" s="43"/>
      <c r="F99" s="221" t="s">
        <v>2471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155</v>
      </c>
      <c r="AU99" s="20" t="s">
        <v>85</v>
      </c>
    </row>
    <row r="100" s="12" customFormat="1" ht="22.8" customHeight="1">
      <c r="A100" s="12"/>
      <c r="B100" s="191"/>
      <c r="C100" s="192"/>
      <c r="D100" s="193" t="s">
        <v>74</v>
      </c>
      <c r="E100" s="205" t="s">
        <v>2472</v>
      </c>
      <c r="F100" s="205" t="s">
        <v>2473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SUM(P101:P104)</f>
        <v>0</v>
      </c>
      <c r="Q100" s="199"/>
      <c r="R100" s="200">
        <f>SUM(R101:R104)</f>
        <v>0</v>
      </c>
      <c r="S100" s="199"/>
      <c r="T100" s="201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191</v>
      </c>
      <c r="AT100" s="203" t="s">
        <v>74</v>
      </c>
      <c r="AU100" s="203" t="s">
        <v>83</v>
      </c>
      <c r="AY100" s="202" t="s">
        <v>146</v>
      </c>
      <c r="BK100" s="204">
        <f>SUM(BK101:BK104)</f>
        <v>0</v>
      </c>
    </row>
    <row r="101" s="2" customFormat="1" ht="16.5" customHeight="1">
      <c r="A101" s="41"/>
      <c r="B101" s="42"/>
      <c r="C101" s="207" t="s">
        <v>202</v>
      </c>
      <c r="D101" s="207" t="s">
        <v>148</v>
      </c>
      <c r="E101" s="208" t="s">
        <v>2474</v>
      </c>
      <c r="F101" s="209" t="s">
        <v>2475</v>
      </c>
      <c r="G101" s="210" t="s">
        <v>241</v>
      </c>
      <c r="H101" s="211">
        <v>1</v>
      </c>
      <c r="I101" s="212"/>
      <c r="J101" s="213">
        <f>ROUND(I101*H101,2)</f>
        <v>0</v>
      </c>
      <c r="K101" s="209" t="s">
        <v>152</v>
      </c>
      <c r="L101" s="47"/>
      <c r="M101" s="214" t="s">
        <v>19</v>
      </c>
      <c r="N101" s="215" t="s">
        <v>46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2447</v>
      </c>
      <c r="AT101" s="218" t="s">
        <v>148</v>
      </c>
      <c r="AU101" s="218" t="s">
        <v>85</v>
      </c>
      <c r="AY101" s="20" t="s">
        <v>146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2447</v>
      </c>
      <c r="BM101" s="218" t="s">
        <v>2476</v>
      </c>
    </row>
    <row r="102" s="2" customFormat="1">
      <c r="A102" s="41"/>
      <c r="B102" s="42"/>
      <c r="C102" s="43"/>
      <c r="D102" s="220" t="s">
        <v>155</v>
      </c>
      <c r="E102" s="43"/>
      <c r="F102" s="221" t="s">
        <v>2477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85</v>
      </c>
    </row>
    <row r="103" s="2" customFormat="1" ht="16.5" customHeight="1">
      <c r="A103" s="41"/>
      <c r="B103" s="42"/>
      <c r="C103" s="207" t="s">
        <v>209</v>
      </c>
      <c r="D103" s="207" t="s">
        <v>148</v>
      </c>
      <c r="E103" s="208" t="s">
        <v>2478</v>
      </c>
      <c r="F103" s="209" t="s">
        <v>2479</v>
      </c>
      <c r="G103" s="210" t="s">
        <v>241</v>
      </c>
      <c r="H103" s="211">
        <v>1</v>
      </c>
      <c r="I103" s="212"/>
      <c r="J103" s="213">
        <f>ROUND(I103*H103,2)</f>
        <v>0</v>
      </c>
      <c r="K103" s="209" t="s">
        <v>152</v>
      </c>
      <c r="L103" s="47"/>
      <c r="M103" s="214" t="s">
        <v>19</v>
      </c>
      <c r="N103" s="215" t="s">
        <v>46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2447</v>
      </c>
      <c r="AT103" s="218" t="s">
        <v>148</v>
      </c>
      <c r="AU103" s="218" t="s">
        <v>85</v>
      </c>
      <c r="AY103" s="20" t="s">
        <v>146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83</v>
      </c>
      <c r="BK103" s="219">
        <f>ROUND(I103*H103,2)</f>
        <v>0</v>
      </c>
      <c r="BL103" s="20" t="s">
        <v>2447</v>
      </c>
      <c r="BM103" s="218" t="s">
        <v>2480</v>
      </c>
    </row>
    <row r="104" s="2" customFormat="1">
      <c r="A104" s="41"/>
      <c r="B104" s="42"/>
      <c r="C104" s="43"/>
      <c r="D104" s="220" t="s">
        <v>155</v>
      </c>
      <c r="E104" s="43"/>
      <c r="F104" s="221" t="s">
        <v>2481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155</v>
      </c>
      <c r="AU104" s="20" t="s">
        <v>85</v>
      </c>
    </row>
    <row r="105" s="12" customFormat="1" ht="22.8" customHeight="1">
      <c r="A105" s="12"/>
      <c r="B105" s="191"/>
      <c r="C105" s="192"/>
      <c r="D105" s="193" t="s">
        <v>74</v>
      </c>
      <c r="E105" s="205" t="s">
        <v>2482</v>
      </c>
      <c r="F105" s="205" t="s">
        <v>2483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SUM(P106:P109)</f>
        <v>0</v>
      </c>
      <c r="Q105" s="199"/>
      <c r="R105" s="200">
        <f>SUM(R106:R109)</f>
        <v>0</v>
      </c>
      <c r="S105" s="199"/>
      <c r="T105" s="201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191</v>
      </c>
      <c r="AT105" s="203" t="s">
        <v>74</v>
      </c>
      <c r="AU105" s="203" t="s">
        <v>83</v>
      </c>
      <c r="AY105" s="202" t="s">
        <v>146</v>
      </c>
      <c r="BK105" s="204">
        <f>SUM(BK106:BK109)</f>
        <v>0</v>
      </c>
    </row>
    <row r="106" s="2" customFormat="1" ht="16.5" customHeight="1">
      <c r="A106" s="41"/>
      <c r="B106" s="42"/>
      <c r="C106" s="207" t="s">
        <v>216</v>
      </c>
      <c r="D106" s="207" t="s">
        <v>148</v>
      </c>
      <c r="E106" s="208" t="s">
        <v>2484</v>
      </c>
      <c r="F106" s="209" t="s">
        <v>2485</v>
      </c>
      <c r="G106" s="210" t="s">
        <v>241</v>
      </c>
      <c r="H106" s="211">
        <v>1</v>
      </c>
      <c r="I106" s="212"/>
      <c r="J106" s="213">
        <f>ROUND(I106*H106,2)</f>
        <v>0</v>
      </c>
      <c r="K106" s="209" t="s">
        <v>152</v>
      </c>
      <c r="L106" s="47"/>
      <c r="M106" s="214" t="s">
        <v>19</v>
      </c>
      <c r="N106" s="215" t="s">
        <v>46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2447</v>
      </c>
      <c r="AT106" s="218" t="s">
        <v>148</v>
      </c>
      <c r="AU106" s="218" t="s">
        <v>85</v>
      </c>
      <c r="AY106" s="20" t="s">
        <v>146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2447</v>
      </c>
      <c r="BM106" s="218" t="s">
        <v>2486</v>
      </c>
    </row>
    <row r="107" s="2" customFormat="1">
      <c r="A107" s="41"/>
      <c r="B107" s="42"/>
      <c r="C107" s="43"/>
      <c r="D107" s="220" t="s">
        <v>155</v>
      </c>
      <c r="E107" s="43"/>
      <c r="F107" s="221" t="s">
        <v>2487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85</v>
      </c>
    </row>
    <row r="108" s="2" customFormat="1" ht="16.5" customHeight="1">
      <c r="A108" s="41"/>
      <c r="B108" s="42"/>
      <c r="C108" s="207" t="s">
        <v>223</v>
      </c>
      <c r="D108" s="207" t="s">
        <v>148</v>
      </c>
      <c r="E108" s="208" t="s">
        <v>2488</v>
      </c>
      <c r="F108" s="209" t="s">
        <v>2489</v>
      </c>
      <c r="G108" s="210" t="s">
        <v>241</v>
      </c>
      <c r="H108" s="211">
        <v>1</v>
      </c>
      <c r="I108" s="212"/>
      <c r="J108" s="213">
        <f>ROUND(I108*H108,2)</f>
        <v>0</v>
      </c>
      <c r="K108" s="209" t="s">
        <v>152</v>
      </c>
      <c r="L108" s="47"/>
      <c r="M108" s="214" t="s">
        <v>19</v>
      </c>
      <c r="N108" s="215" t="s">
        <v>46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2447</v>
      </c>
      <c r="AT108" s="218" t="s">
        <v>148</v>
      </c>
      <c r="AU108" s="218" t="s">
        <v>85</v>
      </c>
      <c r="AY108" s="20" t="s">
        <v>146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2447</v>
      </c>
      <c r="BM108" s="218" t="s">
        <v>2490</v>
      </c>
    </row>
    <row r="109" s="2" customFormat="1">
      <c r="A109" s="41"/>
      <c r="B109" s="42"/>
      <c r="C109" s="43"/>
      <c r="D109" s="220" t="s">
        <v>155</v>
      </c>
      <c r="E109" s="43"/>
      <c r="F109" s="221" t="s">
        <v>2491</v>
      </c>
      <c r="G109" s="43"/>
      <c r="H109" s="43"/>
      <c r="I109" s="222"/>
      <c r="J109" s="43"/>
      <c r="K109" s="43"/>
      <c r="L109" s="47"/>
      <c r="M109" s="284"/>
      <c r="N109" s="285"/>
      <c r="O109" s="286"/>
      <c r="P109" s="286"/>
      <c r="Q109" s="286"/>
      <c r="R109" s="286"/>
      <c r="S109" s="286"/>
      <c r="T109" s="287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155</v>
      </c>
      <c r="AU109" s="20" t="s">
        <v>85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zFD0hiL238syfxu2v8rlzMmajgzF83eXrrxfBnMmKmCpUZt8vNOqDkxk+I+V43gNKJsrQVYnCP+ZA8zj/dJoSQ==" hashValue="9U92NSNufmqwu92017UDyLWHAgV+TmMrUwZ8LXd7IgWvLvSe53EqOTZc2Yz75lL7dC7XLmcC9umNxVfcpLhyKw==" algorithmName="SHA-512" password="CC35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3254000"/>
    <hyperlink ref="F90" r:id="rId2" display="https://podminky.urs.cz/item/CS_URS_2024_02/013274000"/>
    <hyperlink ref="F92" r:id="rId3" display="https://podminky.urs.cz/item/CS_URS_2024_02/013284000"/>
    <hyperlink ref="F95" r:id="rId4" display="https://podminky.urs.cz/item/CS_URS_2024_02/032903000"/>
    <hyperlink ref="F97" r:id="rId5" display="https://podminky.urs.cz/item/CS_URS_2024_02/034203000"/>
    <hyperlink ref="F99" r:id="rId6" display="https://podminky.urs.cz/item/CS_URS_2024_02/039103000"/>
    <hyperlink ref="F102" r:id="rId7" display="https://podminky.urs.cz/item/CS_URS_2024_02/045203000"/>
    <hyperlink ref="F104" r:id="rId8" display="https://podminky.urs.cz/item/CS_URS_2024_02/045303000"/>
    <hyperlink ref="F107" r:id="rId9" display="https://podminky.urs.cz/item/CS_URS_2024_02/063603000"/>
    <hyperlink ref="F109" r:id="rId10" display="https://podminky.urs.cz/item/CS_URS_2024_02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2492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2493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2494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2495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2496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2497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2498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2499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2500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2501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2502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82</v>
      </c>
      <c r="F18" s="299" t="s">
        <v>2503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2504</v>
      </c>
      <c r="F19" s="299" t="s">
        <v>2505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2506</v>
      </c>
      <c r="F20" s="299" t="s">
        <v>2507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2508</v>
      </c>
      <c r="F21" s="299" t="s">
        <v>2509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2510</v>
      </c>
      <c r="F22" s="299" t="s">
        <v>2511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2512</v>
      </c>
      <c r="F23" s="299" t="s">
        <v>2513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2514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2515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2516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2517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2518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2519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2520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2521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2522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132</v>
      </c>
      <c r="F36" s="299"/>
      <c r="G36" s="299" t="s">
        <v>2523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2524</v>
      </c>
      <c r="F37" s="299"/>
      <c r="G37" s="299" t="s">
        <v>2525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56</v>
      </c>
      <c r="F38" s="299"/>
      <c r="G38" s="299" t="s">
        <v>2526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57</v>
      </c>
      <c r="F39" s="299"/>
      <c r="G39" s="299" t="s">
        <v>2527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133</v>
      </c>
      <c r="F40" s="299"/>
      <c r="G40" s="299" t="s">
        <v>2528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134</v>
      </c>
      <c r="F41" s="299"/>
      <c r="G41" s="299" t="s">
        <v>2529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2530</v>
      </c>
      <c r="F42" s="299"/>
      <c r="G42" s="299" t="s">
        <v>2531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2532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2533</v>
      </c>
      <c r="F44" s="299"/>
      <c r="G44" s="299" t="s">
        <v>2534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136</v>
      </c>
      <c r="F45" s="299"/>
      <c r="G45" s="299" t="s">
        <v>2535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2536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2537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2538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2539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2540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2541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2542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2543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2544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2545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2546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2547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2548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2549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2550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2551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2552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2553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2554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2555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2556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2557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2558</v>
      </c>
      <c r="D76" s="317"/>
      <c r="E76" s="317"/>
      <c r="F76" s="317" t="s">
        <v>2559</v>
      </c>
      <c r="G76" s="318"/>
      <c r="H76" s="317" t="s">
        <v>57</v>
      </c>
      <c r="I76" s="317" t="s">
        <v>60</v>
      </c>
      <c r="J76" s="317" t="s">
        <v>2560</v>
      </c>
      <c r="K76" s="316"/>
    </row>
    <row r="77" s="1" customFormat="1" ht="17.25" customHeight="1">
      <c r="B77" s="314"/>
      <c r="C77" s="319" t="s">
        <v>2561</v>
      </c>
      <c r="D77" s="319"/>
      <c r="E77" s="319"/>
      <c r="F77" s="320" t="s">
        <v>2562</v>
      </c>
      <c r="G77" s="321"/>
      <c r="H77" s="319"/>
      <c r="I77" s="319"/>
      <c r="J77" s="319" t="s">
        <v>2563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56</v>
      </c>
      <c r="D79" s="324"/>
      <c r="E79" s="324"/>
      <c r="F79" s="325" t="s">
        <v>2564</v>
      </c>
      <c r="G79" s="326"/>
      <c r="H79" s="302" t="s">
        <v>2565</v>
      </c>
      <c r="I79" s="302" t="s">
        <v>2566</v>
      </c>
      <c r="J79" s="302">
        <v>20</v>
      </c>
      <c r="K79" s="316"/>
    </row>
    <row r="80" s="1" customFormat="1" ht="15" customHeight="1">
      <c r="B80" s="314"/>
      <c r="C80" s="302" t="s">
        <v>2567</v>
      </c>
      <c r="D80" s="302"/>
      <c r="E80" s="302"/>
      <c r="F80" s="325" t="s">
        <v>2564</v>
      </c>
      <c r="G80" s="326"/>
      <c r="H80" s="302" t="s">
        <v>2568</v>
      </c>
      <c r="I80" s="302" t="s">
        <v>2566</v>
      </c>
      <c r="J80" s="302">
        <v>120</v>
      </c>
      <c r="K80" s="316"/>
    </row>
    <row r="81" s="1" customFormat="1" ht="15" customHeight="1">
      <c r="B81" s="327"/>
      <c r="C81" s="302" t="s">
        <v>2569</v>
      </c>
      <c r="D81" s="302"/>
      <c r="E81" s="302"/>
      <c r="F81" s="325" t="s">
        <v>2570</v>
      </c>
      <c r="G81" s="326"/>
      <c r="H81" s="302" t="s">
        <v>2571</v>
      </c>
      <c r="I81" s="302" t="s">
        <v>2566</v>
      </c>
      <c r="J81" s="302">
        <v>50</v>
      </c>
      <c r="K81" s="316"/>
    </row>
    <row r="82" s="1" customFormat="1" ht="15" customHeight="1">
      <c r="B82" s="327"/>
      <c r="C82" s="302" t="s">
        <v>2572</v>
      </c>
      <c r="D82" s="302"/>
      <c r="E82" s="302"/>
      <c r="F82" s="325" t="s">
        <v>2564</v>
      </c>
      <c r="G82" s="326"/>
      <c r="H82" s="302" t="s">
        <v>2573</v>
      </c>
      <c r="I82" s="302" t="s">
        <v>2574</v>
      </c>
      <c r="J82" s="302"/>
      <c r="K82" s="316"/>
    </row>
    <row r="83" s="1" customFormat="1" ht="15" customHeight="1">
      <c r="B83" s="327"/>
      <c r="C83" s="328" t="s">
        <v>2575</v>
      </c>
      <c r="D83" s="328"/>
      <c r="E83" s="328"/>
      <c r="F83" s="329" t="s">
        <v>2570</v>
      </c>
      <c r="G83" s="328"/>
      <c r="H83" s="328" t="s">
        <v>2576</v>
      </c>
      <c r="I83" s="328" t="s">
        <v>2566</v>
      </c>
      <c r="J83" s="328">
        <v>15</v>
      </c>
      <c r="K83" s="316"/>
    </row>
    <row r="84" s="1" customFormat="1" ht="15" customHeight="1">
      <c r="B84" s="327"/>
      <c r="C84" s="328" t="s">
        <v>2577</v>
      </c>
      <c r="D84" s="328"/>
      <c r="E84" s="328"/>
      <c r="F84" s="329" t="s">
        <v>2570</v>
      </c>
      <c r="G84" s="328"/>
      <c r="H84" s="328" t="s">
        <v>2578</v>
      </c>
      <c r="I84" s="328" t="s">
        <v>2566</v>
      </c>
      <c r="J84" s="328">
        <v>15</v>
      </c>
      <c r="K84" s="316"/>
    </row>
    <row r="85" s="1" customFormat="1" ht="15" customHeight="1">
      <c r="B85" s="327"/>
      <c r="C85" s="328" t="s">
        <v>2579</v>
      </c>
      <c r="D85" s="328"/>
      <c r="E85" s="328"/>
      <c r="F85" s="329" t="s">
        <v>2570</v>
      </c>
      <c r="G85" s="328"/>
      <c r="H85" s="328" t="s">
        <v>2580</v>
      </c>
      <c r="I85" s="328" t="s">
        <v>2566</v>
      </c>
      <c r="J85" s="328">
        <v>20</v>
      </c>
      <c r="K85" s="316"/>
    </row>
    <row r="86" s="1" customFormat="1" ht="15" customHeight="1">
      <c r="B86" s="327"/>
      <c r="C86" s="328" t="s">
        <v>2581</v>
      </c>
      <c r="D86" s="328"/>
      <c r="E86" s="328"/>
      <c r="F86" s="329" t="s">
        <v>2570</v>
      </c>
      <c r="G86" s="328"/>
      <c r="H86" s="328" t="s">
        <v>2582</v>
      </c>
      <c r="I86" s="328" t="s">
        <v>2566</v>
      </c>
      <c r="J86" s="328">
        <v>20</v>
      </c>
      <c r="K86" s="316"/>
    </row>
    <row r="87" s="1" customFormat="1" ht="15" customHeight="1">
      <c r="B87" s="327"/>
      <c r="C87" s="302" t="s">
        <v>2583</v>
      </c>
      <c r="D87" s="302"/>
      <c r="E87" s="302"/>
      <c r="F87" s="325" t="s">
        <v>2570</v>
      </c>
      <c r="G87" s="326"/>
      <c r="H87" s="302" t="s">
        <v>2584</v>
      </c>
      <c r="I87" s="302" t="s">
        <v>2566</v>
      </c>
      <c r="J87" s="302">
        <v>50</v>
      </c>
      <c r="K87" s="316"/>
    </row>
    <row r="88" s="1" customFormat="1" ht="15" customHeight="1">
      <c r="B88" s="327"/>
      <c r="C88" s="302" t="s">
        <v>2585</v>
      </c>
      <c r="D88" s="302"/>
      <c r="E88" s="302"/>
      <c r="F88" s="325" t="s">
        <v>2570</v>
      </c>
      <c r="G88" s="326"/>
      <c r="H88" s="302" t="s">
        <v>2586</v>
      </c>
      <c r="I88" s="302" t="s">
        <v>2566</v>
      </c>
      <c r="J88" s="302">
        <v>20</v>
      </c>
      <c r="K88" s="316"/>
    </row>
    <row r="89" s="1" customFormat="1" ht="15" customHeight="1">
      <c r="B89" s="327"/>
      <c r="C89" s="302" t="s">
        <v>2587</v>
      </c>
      <c r="D89" s="302"/>
      <c r="E89" s="302"/>
      <c r="F89" s="325" t="s">
        <v>2570</v>
      </c>
      <c r="G89" s="326"/>
      <c r="H89" s="302" t="s">
        <v>2588</v>
      </c>
      <c r="I89" s="302" t="s">
        <v>2566</v>
      </c>
      <c r="J89" s="302">
        <v>20</v>
      </c>
      <c r="K89" s="316"/>
    </row>
    <row r="90" s="1" customFormat="1" ht="15" customHeight="1">
      <c r="B90" s="327"/>
      <c r="C90" s="302" t="s">
        <v>2589</v>
      </c>
      <c r="D90" s="302"/>
      <c r="E90" s="302"/>
      <c r="F90" s="325" t="s">
        <v>2570</v>
      </c>
      <c r="G90" s="326"/>
      <c r="H90" s="302" t="s">
        <v>2590</v>
      </c>
      <c r="I90" s="302" t="s">
        <v>2566</v>
      </c>
      <c r="J90" s="302">
        <v>50</v>
      </c>
      <c r="K90" s="316"/>
    </row>
    <row r="91" s="1" customFormat="1" ht="15" customHeight="1">
      <c r="B91" s="327"/>
      <c r="C91" s="302" t="s">
        <v>2591</v>
      </c>
      <c r="D91" s="302"/>
      <c r="E91" s="302"/>
      <c r="F91" s="325" t="s">
        <v>2570</v>
      </c>
      <c r="G91" s="326"/>
      <c r="H91" s="302" t="s">
        <v>2591</v>
      </c>
      <c r="I91" s="302" t="s">
        <v>2566</v>
      </c>
      <c r="J91" s="302">
        <v>50</v>
      </c>
      <c r="K91" s="316"/>
    </row>
    <row r="92" s="1" customFormat="1" ht="15" customHeight="1">
      <c r="B92" s="327"/>
      <c r="C92" s="302" t="s">
        <v>2592</v>
      </c>
      <c r="D92" s="302"/>
      <c r="E92" s="302"/>
      <c r="F92" s="325" t="s">
        <v>2570</v>
      </c>
      <c r="G92" s="326"/>
      <c r="H92" s="302" t="s">
        <v>2593</v>
      </c>
      <c r="I92" s="302" t="s">
        <v>2566</v>
      </c>
      <c r="J92" s="302">
        <v>255</v>
      </c>
      <c r="K92" s="316"/>
    </row>
    <row r="93" s="1" customFormat="1" ht="15" customHeight="1">
      <c r="B93" s="327"/>
      <c r="C93" s="302" t="s">
        <v>2594</v>
      </c>
      <c r="D93" s="302"/>
      <c r="E93" s="302"/>
      <c r="F93" s="325" t="s">
        <v>2564</v>
      </c>
      <c r="G93" s="326"/>
      <c r="H93" s="302" t="s">
        <v>2595</v>
      </c>
      <c r="I93" s="302" t="s">
        <v>2596</v>
      </c>
      <c r="J93" s="302"/>
      <c r="K93" s="316"/>
    </row>
    <row r="94" s="1" customFormat="1" ht="15" customHeight="1">
      <c r="B94" s="327"/>
      <c r="C94" s="302" t="s">
        <v>2597</v>
      </c>
      <c r="D94" s="302"/>
      <c r="E94" s="302"/>
      <c r="F94" s="325" t="s">
        <v>2564</v>
      </c>
      <c r="G94" s="326"/>
      <c r="H94" s="302" t="s">
        <v>2598</v>
      </c>
      <c r="I94" s="302" t="s">
        <v>2599</v>
      </c>
      <c r="J94" s="302"/>
      <c r="K94" s="316"/>
    </row>
    <row r="95" s="1" customFormat="1" ht="15" customHeight="1">
      <c r="B95" s="327"/>
      <c r="C95" s="302" t="s">
        <v>2600</v>
      </c>
      <c r="D95" s="302"/>
      <c r="E95" s="302"/>
      <c r="F95" s="325" t="s">
        <v>2564</v>
      </c>
      <c r="G95" s="326"/>
      <c r="H95" s="302" t="s">
        <v>2600</v>
      </c>
      <c r="I95" s="302" t="s">
        <v>2599</v>
      </c>
      <c r="J95" s="302"/>
      <c r="K95" s="316"/>
    </row>
    <row r="96" s="1" customFormat="1" ht="15" customHeight="1">
      <c r="B96" s="327"/>
      <c r="C96" s="302" t="s">
        <v>41</v>
      </c>
      <c r="D96" s="302"/>
      <c r="E96" s="302"/>
      <c r="F96" s="325" t="s">
        <v>2564</v>
      </c>
      <c r="G96" s="326"/>
      <c r="H96" s="302" t="s">
        <v>2601</v>
      </c>
      <c r="I96" s="302" t="s">
        <v>2599</v>
      </c>
      <c r="J96" s="302"/>
      <c r="K96" s="316"/>
    </row>
    <row r="97" s="1" customFormat="1" ht="15" customHeight="1">
      <c r="B97" s="327"/>
      <c r="C97" s="302" t="s">
        <v>51</v>
      </c>
      <c r="D97" s="302"/>
      <c r="E97" s="302"/>
      <c r="F97" s="325" t="s">
        <v>2564</v>
      </c>
      <c r="G97" s="326"/>
      <c r="H97" s="302" t="s">
        <v>2602</v>
      </c>
      <c r="I97" s="302" t="s">
        <v>2599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2603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2558</v>
      </c>
      <c r="D103" s="317"/>
      <c r="E103" s="317"/>
      <c r="F103" s="317" t="s">
        <v>2559</v>
      </c>
      <c r="G103" s="318"/>
      <c r="H103" s="317" t="s">
        <v>57</v>
      </c>
      <c r="I103" s="317" t="s">
        <v>60</v>
      </c>
      <c r="J103" s="317" t="s">
        <v>2560</v>
      </c>
      <c r="K103" s="316"/>
    </row>
    <row r="104" s="1" customFormat="1" ht="17.25" customHeight="1">
      <c r="B104" s="314"/>
      <c r="C104" s="319" t="s">
        <v>2561</v>
      </c>
      <c r="D104" s="319"/>
      <c r="E104" s="319"/>
      <c r="F104" s="320" t="s">
        <v>2562</v>
      </c>
      <c r="G104" s="321"/>
      <c r="H104" s="319"/>
      <c r="I104" s="319"/>
      <c r="J104" s="319" t="s">
        <v>2563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56</v>
      </c>
      <c r="D106" s="324"/>
      <c r="E106" s="324"/>
      <c r="F106" s="325" t="s">
        <v>2564</v>
      </c>
      <c r="G106" s="302"/>
      <c r="H106" s="302" t="s">
        <v>2604</v>
      </c>
      <c r="I106" s="302" t="s">
        <v>2566</v>
      </c>
      <c r="J106" s="302">
        <v>20</v>
      </c>
      <c r="K106" s="316"/>
    </row>
    <row r="107" s="1" customFormat="1" ht="15" customHeight="1">
      <c r="B107" s="314"/>
      <c r="C107" s="302" t="s">
        <v>2567</v>
      </c>
      <c r="D107" s="302"/>
      <c r="E107" s="302"/>
      <c r="F107" s="325" t="s">
        <v>2564</v>
      </c>
      <c r="G107" s="302"/>
      <c r="H107" s="302" t="s">
        <v>2604</v>
      </c>
      <c r="I107" s="302" t="s">
        <v>2566</v>
      </c>
      <c r="J107" s="302">
        <v>120</v>
      </c>
      <c r="K107" s="316"/>
    </row>
    <row r="108" s="1" customFormat="1" ht="15" customHeight="1">
      <c r="B108" s="327"/>
      <c r="C108" s="302" t="s">
        <v>2569</v>
      </c>
      <c r="D108" s="302"/>
      <c r="E108" s="302"/>
      <c r="F108" s="325" t="s">
        <v>2570</v>
      </c>
      <c r="G108" s="302"/>
      <c r="H108" s="302" t="s">
        <v>2604</v>
      </c>
      <c r="I108" s="302" t="s">
        <v>2566</v>
      </c>
      <c r="J108" s="302">
        <v>50</v>
      </c>
      <c r="K108" s="316"/>
    </row>
    <row r="109" s="1" customFormat="1" ht="15" customHeight="1">
      <c r="B109" s="327"/>
      <c r="C109" s="302" t="s">
        <v>2572</v>
      </c>
      <c r="D109" s="302"/>
      <c r="E109" s="302"/>
      <c r="F109" s="325" t="s">
        <v>2564</v>
      </c>
      <c r="G109" s="302"/>
      <c r="H109" s="302" t="s">
        <v>2604</v>
      </c>
      <c r="I109" s="302" t="s">
        <v>2574</v>
      </c>
      <c r="J109" s="302"/>
      <c r="K109" s="316"/>
    </row>
    <row r="110" s="1" customFormat="1" ht="15" customHeight="1">
      <c r="B110" s="327"/>
      <c r="C110" s="302" t="s">
        <v>2583</v>
      </c>
      <c r="D110" s="302"/>
      <c r="E110" s="302"/>
      <c r="F110" s="325" t="s">
        <v>2570</v>
      </c>
      <c r="G110" s="302"/>
      <c r="H110" s="302" t="s">
        <v>2604</v>
      </c>
      <c r="I110" s="302" t="s">
        <v>2566</v>
      </c>
      <c r="J110" s="302">
        <v>50</v>
      </c>
      <c r="K110" s="316"/>
    </row>
    <row r="111" s="1" customFormat="1" ht="15" customHeight="1">
      <c r="B111" s="327"/>
      <c r="C111" s="302" t="s">
        <v>2591</v>
      </c>
      <c r="D111" s="302"/>
      <c r="E111" s="302"/>
      <c r="F111" s="325" t="s">
        <v>2570</v>
      </c>
      <c r="G111" s="302"/>
      <c r="H111" s="302" t="s">
        <v>2604</v>
      </c>
      <c r="I111" s="302" t="s">
        <v>2566</v>
      </c>
      <c r="J111" s="302">
        <v>50</v>
      </c>
      <c r="K111" s="316"/>
    </row>
    <row r="112" s="1" customFormat="1" ht="15" customHeight="1">
      <c r="B112" s="327"/>
      <c r="C112" s="302" t="s">
        <v>2589</v>
      </c>
      <c r="D112" s="302"/>
      <c r="E112" s="302"/>
      <c r="F112" s="325" t="s">
        <v>2570</v>
      </c>
      <c r="G112" s="302"/>
      <c r="H112" s="302" t="s">
        <v>2604</v>
      </c>
      <c r="I112" s="302" t="s">
        <v>2566</v>
      </c>
      <c r="J112" s="302">
        <v>50</v>
      </c>
      <c r="K112" s="316"/>
    </row>
    <row r="113" s="1" customFormat="1" ht="15" customHeight="1">
      <c r="B113" s="327"/>
      <c r="C113" s="302" t="s">
        <v>56</v>
      </c>
      <c r="D113" s="302"/>
      <c r="E113" s="302"/>
      <c r="F113" s="325" t="s">
        <v>2564</v>
      </c>
      <c r="G113" s="302"/>
      <c r="H113" s="302" t="s">
        <v>2605</v>
      </c>
      <c r="I113" s="302" t="s">
        <v>2566</v>
      </c>
      <c r="J113" s="302">
        <v>20</v>
      </c>
      <c r="K113" s="316"/>
    </row>
    <row r="114" s="1" customFormat="1" ht="15" customHeight="1">
      <c r="B114" s="327"/>
      <c r="C114" s="302" t="s">
        <v>2606</v>
      </c>
      <c r="D114" s="302"/>
      <c r="E114" s="302"/>
      <c r="F114" s="325" t="s">
        <v>2564</v>
      </c>
      <c r="G114" s="302"/>
      <c r="H114" s="302" t="s">
        <v>2607</v>
      </c>
      <c r="I114" s="302" t="s">
        <v>2566</v>
      </c>
      <c r="J114" s="302">
        <v>120</v>
      </c>
      <c r="K114" s="316"/>
    </row>
    <row r="115" s="1" customFormat="1" ht="15" customHeight="1">
      <c r="B115" s="327"/>
      <c r="C115" s="302" t="s">
        <v>41</v>
      </c>
      <c r="D115" s="302"/>
      <c r="E115" s="302"/>
      <c r="F115" s="325" t="s">
        <v>2564</v>
      </c>
      <c r="G115" s="302"/>
      <c r="H115" s="302" t="s">
        <v>2608</v>
      </c>
      <c r="I115" s="302" t="s">
        <v>2599</v>
      </c>
      <c r="J115" s="302"/>
      <c r="K115" s="316"/>
    </row>
    <row r="116" s="1" customFormat="1" ht="15" customHeight="1">
      <c r="B116" s="327"/>
      <c r="C116" s="302" t="s">
        <v>51</v>
      </c>
      <c r="D116" s="302"/>
      <c r="E116" s="302"/>
      <c r="F116" s="325" t="s">
        <v>2564</v>
      </c>
      <c r="G116" s="302"/>
      <c r="H116" s="302" t="s">
        <v>2609</v>
      </c>
      <c r="I116" s="302" t="s">
        <v>2599</v>
      </c>
      <c r="J116" s="302"/>
      <c r="K116" s="316"/>
    </row>
    <row r="117" s="1" customFormat="1" ht="15" customHeight="1">
      <c r="B117" s="327"/>
      <c r="C117" s="302" t="s">
        <v>60</v>
      </c>
      <c r="D117" s="302"/>
      <c r="E117" s="302"/>
      <c r="F117" s="325" t="s">
        <v>2564</v>
      </c>
      <c r="G117" s="302"/>
      <c r="H117" s="302" t="s">
        <v>2610</v>
      </c>
      <c r="I117" s="302" t="s">
        <v>2611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2612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2558</v>
      </c>
      <c r="D123" s="317"/>
      <c r="E123" s="317"/>
      <c r="F123" s="317" t="s">
        <v>2559</v>
      </c>
      <c r="G123" s="318"/>
      <c r="H123" s="317" t="s">
        <v>57</v>
      </c>
      <c r="I123" s="317" t="s">
        <v>60</v>
      </c>
      <c r="J123" s="317" t="s">
        <v>2560</v>
      </c>
      <c r="K123" s="346"/>
    </row>
    <row r="124" s="1" customFormat="1" ht="17.25" customHeight="1">
      <c r="B124" s="345"/>
      <c r="C124" s="319" t="s">
        <v>2561</v>
      </c>
      <c r="D124" s="319"/>
      <c r="E124" s="319"/>
      <c r="F124" s="320" t="s">
        <v>2562</v>
      </c>
      <c r="G124" s="321"/>
      <c r="H124" s="319"/>
      <c r="I124" s="319"/>
      <c r="J124" s="319" t="s">
        <v>2563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2567</v>
      </c>
      <c r="D126" s="324"/>
      <c r="E126" s="324"/>
      <c r="F126" s="325" t="s">
        <v>2564</v>
      </c>
      <c r="G126" s="302"/>
      <c r="H126" s="302" t="s">
        <v>2604</v>
      </c>
      <c r="I126" s="302" t="s">
        <v>2566</v>
      </c>
      <c r="J126" s="302">
        <v>120</v>
      </c>
      <c r="K126" s="350"/>
    </row>
    <row r="127" s="1" customFormat="1" ht="15" customHeight="1">
      <c r="B127" s="347"/>
      <c r="C127" s="302" t="s">
        <v>2613</v>
      </c>
      <c r="D127" s="302"/>
      <c r="E127" s="302"/>
      <c r="F127" s="325" t="s">
        <v>2564</v>
      </c>
      <c r="G127" s="302"/>
      <c r="H127" s="302" t="s">
        <v>2614</v>
      </c>
      <c r="I127" s="302" t="s">
        <v>2566</v>
      </c>
      <c r="J127" s="302" t="s">
        <v>2615</v>
      </c>
      <c r="K127" s="350"/>
    </row>
    <row r="128" s="1" customFormat="1" ht="15" customHeight="1">
      <c r="B128" s="347"/>
      <c r="C128" s="302" t="s">
        <v>2512</v>
      </c>
      <c r="D128" s="302"/>
      <c r="E128" s="302"/>
      <c r="F128" s="325" t="s">
        <v>2564</v>
      </c>
      <c r="G128" s="302"/>
      <c r="H128" s="302" t="s">
        <v>2616</v>
      </c>
      <c r="I128" s="302" t="s">
        <v>2566</v>
      </c>
      <c r="J128" s="302" t="s">
        <v>2615</v>
      </c>
      <c r="K128" s="350"/>
    </row>
    <row r="129" s="1" customFormat="1" ht="15" customHeight="1">
      <c r="B129" s="347"/>
      <c r="C129" s="302" t="s">
        <v>2575</v>
      </c>
      <c r="D129" s="302"/>
      <c r="E129" s="302"/>
      <c r="F129" s="325" t="s">
        <v>2570</v>
      </c>
      <c r="G129" s="302"/>
      <c r="H129" s="302" t="s">
        <v>2576</v>
      </c>
      <c r="I129" s="302" t="s">
        <v>2566</v>
      </c>
      <c r="J129" s="302">
        <v>15</v>
      </c>
      <c r="K129" s="350"/>
    </row>
    <row r="130" s="1" customFormat="1" ht="15" customHeight="1">
      <c r="B130" s="347"/>
      <c r="C130" s="328" t="s">
        <v>2577</v>
      </c>
      <c r="D130" s="328"/>
      <c r="E130" s="328"/>
      <c r="F130" s="329" t="s">
        <v>2570</v>
      </c>
      <c r="G130" s="328"/>
      <c r="H130" s="328" t="s">
        <v>2578</v>
      </c>
      <c r="I130" s="328" t="s">
        <v>2566</v>
      </c>
      <c r="J130" s="328">
        <v>15</v>
      </c>
      <c r="K130" s="350"/>
    </row>
    <row r="131" s="1" customFormat="1" ht="15" customHeight="1">
      <c r="B131" s="347"/>
      <c r="C131" s="328" t="s">
        <v>2579</v>
      </c>
      <c r="D131" s="328"/>
      <c r="E131" s="328"/>
      <c r="F131" s="329" t="s">
        <v>2570</v>
      </c>
      <c r="G131" s="328"/>
      <c r="H131" s="328" t="s">
        <v>2580</v>
      </c>
      <c r="I131" s="328" t="s">
        <v>2566</v>
      </c>
      <c r="J131" s="328">
        <v>20</v>
      </c>
      <c r="K131" s="350"/>
    </row>
    <row r="132" s="1" customFormat="1" ht="15" customHeight="1">
      <c r="B132" s="347"/>
      <c r="C132" s="328" t="s">
        <v>2581</v>
      </c>
      <c r="D132" s="328"/>
      <c r="E132" s="328"/>
      <c r="F132" s="329" t="s">
        <v>2570</v>
      </c>
      <c r="G132" s="328"/>
      <c r="H132" s="328" t="s">
        <v>2582</v>
      </c>
      <c r="I132" s="328" t="s">
        <v>2566</v>
      </c>
      <c r="J132" s="328">
        <v>20</v>
      </c>
      <c r="K132" s="350"/>
    </row>
    <row r="133" s="1" customFormat="1" ht="15" customHeight="1">
      <c r="B133" s="347"/>
      <c r="C133" s="302" t="s">
        <v>2569</v>
      </c>
      <c r="D133" s="302"/>
      <c r="E133" s="302"/>
      <c r="F133" s="325" t="s">
        <v>2570</v>
      </c>
      <c r="G133" s="302"/>
      <c r="H133" s="302" t="s">
        <v>2604</v>
      </c>
      <c r="I133" s="302" t="s">
        <v>2566</v>
      </c>
      <c r="J133" s="302">
        <v>50</v>
      </c>
      <c r="K133" s="350"/>
    </row>
    <row r="134" s="1" customFormat="1" ht="15" customHeight="1">
      <c r="B134" s="347"/>
      <c r="C134" s="302" t="s">
        <v>2583</v>
      </c>
      <c r="D134" s="302"/>
      <c r="E134" s="302"/>
      <c r="F134" s="325" t="s">
        <v>2570</v>
      </c>
      <c r="G134" s="302"/>
      <c r="H134" s="302" t="s">
        <v>2604</v>
      </c>
      <c r="I134" s="302" t="s">
        <v>2566</v>
      </c>
      <c r="J134" s="302">
        <v>50</v>
      </c>
      <c r="K134" s="350"/>
    </row>
    <row r="135" s="1" customFormat="1" ht="15" customHeight="1">
      <c r="B135" s="347"/>
      <c r="C135" s="302" t="s">
        <v>2589</v>
      </c>
      <c r="D135" s="302"/>
      <c r="E135" s="302"/>
      <c r="F135" s="325" t="s">
        <v>2570</v>
      </c>
      <c r="G135" s="302"/>
      <c r="H135" s="302" t="s">
        <v>2604</v>
      </c>
      <c r="I135" s="302" t="s">
        <v>2566</v>
      </c>
      <c r="J135" s="302">
        <v>50</v>
      </c>
      <c r="K135" s="350"/>
    </row>
    <row r="136" s="1" customFormat="1" ht="15" customHeight="1">
      <c r="B136" s="347"/>
      <c r="C136" s="302" t="s">
        <v>2591</v>
      </c>
      <c r="D136" s="302"/>
      <c r="E136" s="302"/>
      <c r="F136" s="325" t="s">
        <v>2570</v>
      </c>
      <c r="G136" s="302"/>
      <c r="H136" s="302" t="s">
        <v>2604</v>
      </c>
      <c r="I136" s="302" t="s">
        <v>2566</v>
      </c>
      <c r="J136" s="302">
        <v>50</v>
      </c>
      <c r="K136" s="350"/>
    </row>
    <row r="137" s="1" customFormat="1" ht="15" customHeight="1">
      <c r="B137" s="347"/>
      <c r="C137" s="302" t="s">
        <v>2592</v>
      </c>
      <c r="D137" s="302"/>
      <c r="E137" s="302"/>
      <c r="F137" s="325" t="s">
        <v>2570</v>
      </c>
      <c r="G137" s="302"/>
      <c r="H137" s="302" t="s">
        <v>2617</v>
      </c>
      <c r="I137" s="302" t="s">
        <v>2566</v>
      </c>
      <c r="J137" s="302">
        <v>255</v>
      </c>
      <c r="K137" s="350"/>
    </row>
    <row r="138" s="1" customFormat="1" ht="15" customHeight="1">
      <c r="B138" s="347"/>
      <c r="C138" s="302" t="s">
        <v>2594</v>
      </c>
      <c r="D138" s="302"/>
      <c r="E138" s="302"/>
      <c r="F138" s="325" t="s">
        <v>2564</v>
      </c>
      <c r="G138" s="302"/>
      <c r="H138" s="302" t="s">
        <v>2618</v>
      </c>
      <c r="I138" s="302" t="s">
        <v>2596</v>
      </c>
      <c r="J138" s="302"/>
      <c r="K138" s="350"/>
    </row>
    <row r="139" s="1" customFormat="1" ht="15" customHeight="1">
      <c r="B139" s="347"/>
      <c r="C139" s="302" t="s">
        <v>2597</v>
      </c>
      <c r="D139" s="302"/>
      <c r="E139" s="302"/>
      <c r="F139" s="325" t="s">
        <v>2564</v>
      </c>
      <c r="G139" s="302"/>
      <c r="H139" s="302" t="s">
        <v>2619</v>
      </c>
      <c r="I139" s="302" t="s">
        <v>2599</v>
      </c>
      <c r="J139" s="302"/>
      <c r="K139" s="350"/>
    </row>
    <row r="140" s="1" customFormat="1" ht="15" customHeight="1">
      <c r="B140" s="347"/>
      <c r="C140" s="302" t="s">
        <v>2600</v>
      </c>
      <c r="D140" s="302"/>
      <c r="E140" s="302"/>
      <c r="F140" s="325" t="s">
        <v>2564</v>
      </c>
      <c r="G140" s="302"/>
      <c r="H140" s="302" t="s">
        <v>2600</v>
      </c>
      <c r="I140" s="302" t="s">
        <v>2599</v>
      </c>
      <c r="J140" s="302"/>
      <c r="K140" s="350"/>
    </row>
    <row r="141" s="1" customFormat="1" ht="15" customHeight="1">
      <c r="B141" s="347"/>
      <c r="C141" s="302" t="s">
        <v>41</v>
      </c>
      <c r="D141" s="302"/>
      <c r="E141" s="302"/>
      <c r="F141" s="325" t="s">
        <v>2564</v>
      </c>
      <c r="G141" s="302"/>
      <c r="H141" s="302" t="s">
        <v>2620</v>
      </c>
      <c r="I141" s="302" t="s">
        <v>2599</v>
      </c>
      <c r="J141" s="302"/>
      <c r="K141" s="350"/>
    </row>
    <row r="142" s="1" customFormat="1" ht="15" customHeight="1">
      <c r="B142" s="347"/>
      <c r="C142" s="302" t="s">
        <v>2621</v>
      </c>
      <c r="D142" s="302"/>
      <c r="E142" s="302"/>
      <c r="F142" s="325" t="s">
        <v>2564</v>
      </c>
      <c r="G142" s="302"/>
      <c r="H142" s="302" t="s">
        <v>2622</v>
      </c>
      <c r="I142" s="302" t="s">
        <v>2599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2623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2558</v>
      </c>
      <c r="D148" s="317"/>
      <c r="E148" s="317"/>
      <c r="F148" s="317" t="s">
        <v>2559</v>
      </c>
      <c r="G148" s="318"/>
      <c r="H148" s="317" t="s">
        <v>57</v>
      </c>
      <c r="I148" s="317" t="s">
        <v>60</v>
      </c>
      <c r="J148" s="317" t="s">
        <v>2560</v>
      </c>
      <c r="K148" s="316"/>
    </row>
    <row r="149" s="1" customFormat="1" ht="17.25" customHeight="1">
      <c r="B149" s="314"/>
      <c r="C149" s="319" t="s">
        <v>2561</v>
      </c>
      <c r="D149" s="319"/>
      <c r="E149" s="319"/>
      <c r="F149" s="320" t="s">
        <v>2562</v>
      </c>
      <c r="G149" s="321"/>
      <c r="H149" s="319"/>
      <c r="I149" s="319"/>
      <c r="J149" s="319" t="s">
        <v>2563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2567</v>
      </c>
      <c r="D151" s="302"/>
      <c r="E151" s="302"/>
      <c r="F151" s="355" t="s">
        <v>2564</v>
      </c>
      <c r="G151" s="302"/>
      <c r="H151" s="354" t="s">
        <v>2604</v>
      </c>
      <c r="I151" s="354" t="s">
        <v>2566</v>
      </c>
      <c r="J151" s="354">
        <v>120</v>
      </c>
      <c r="K151" s="350"/>
    </row>
    <row r="152" s="1" customFormat="1" ht="15" customHeight="1">
      <c r="B152" s="327"/>
      <c r="C152" s="354" t="s">
        <v>2613</v>
      </c>
      <c r="D152" s="302"/>
      <c r="E152" s="302"/>
      <c r="F152" s="355" t="s">
        <v>2564</v>
      </c>
      <c r="G152" s="302"/>
      <c r="H152" s="354" t="s">
        <v>2624</v>
      </c>
      <c r="I152" s="354" t="s">
        <v>2566</v>
      </c>
      <c r="J152" s="354" t="s">
        <v>2615</v>
      </c>
      <c r="K152" s="350"/>
    </row>
    <row r="153" s="1" customFormat="1" ht="15" customHeight="1">
      <c r="B153" s="327"/>
      <c r="C153" s="354" t="s">
        <v>2512</v>
      </c>
      <c r="D153" s="302"/>
      <c r="E153" s="302"/>
      <c r="F153" s="355" t="s">
        <v>2564</v>
      </c>
      <c r="G153" s="302"/>
      <c r="H153" s="354" t="s">
        <v>2625</v>
      </c>
      <c r="I153" s="354" t="s">
        <v>2566</v>
      </c>
      <c r="J153" s="354" t="s">
        <v>2615</v>
      </c>
      <c r="K153" s="350"/>
    </row>
    <row r="154" s="1" customFormat="1" ht="15" customHeight="1">
      <c r="B154" s="327"/>
      <c r="C154" s="354" t="s">
        <v>2569</v>
      </c>
      <c r="D154" s="302"/>
      <c r="E154" s="302"/>
      <c r="F154" s="355" t="s">
        <v>2570</v>
      </c>
      <c r="G154" s="302"/>
      <c r="H154" s="354" t="s">
        <v>2604</v>
      </c>
      <c r="I154" s="354" t="s">
        <v>2566</v>
      </c>
      <c r="J154" s="354">
        <v>50</v>
      </c>
      <c r="K154" s="350"/>
    </row>
    <row r="155" s="1" customFormat="1" ht="15" customHeight="1">
      <c r="B155" s="327"/>
      <c r="C155" s="354" t="s">
        <v>2572</v>
      </c>
      <c r="D155" s="302"/>
      <c r="E155" s="302"/>
      <c r="F155" s="355" t="s">
        <v>2564</v>
      </c>
      <c r="G155" s="302"/>
      <c r="H155" s="354" t="s">
        <v>2604</v>
      </c>
      <c r="I155" s="354" t="s">
        <v>2574</v>
      </c>
      <c r="J155" s="354"/>
      <c r="K155" s="350"/>
    </row>
    <row r="156" s="1" customFormat="1" ht="15" customHeight="1">
      <c r="B156" s="327"/>
      <c r="C156" s="354" t="s">
        <v>2583</v>
      </c>
      <c r="D156" s="302"/>
      <c r="E156" s="302"/>
      <c r="F156" s="355" t="s">
        <v>2570</v>
      </c>
      <c r="G156" s="302"/>
      <c r="H156" s="354" t="s">
        <v>2604</v>
      </c>
      <c r="I156" s="354" t="s">
        <v>2566</v>
      </c>
      <c r="J156" s="354">
        <v>50</v>
      </c>
      <c r="K156" s="350"/>
    </row>
    <row r="157" s="1" customFormat="1" ht="15" customHeight="1">
      <c r="B157" s="327"/>
      <c r="C157" s="354" t="s">
        <v>2591</v>
      </c>
      <c r="D157" s="302"/>
      <c r="E157" s="302"/>
      <c r="F157" s="355" t="s">
        <v>2570</v>
      </c>
      <c r="G157" s="302"/>
      <c r="H157" s="354" t="s">
        <v>2604</v>
      </c>
      <c r="I157" s="354" t="s">
        <v>2566</v>
      </c>
      <c r="J157" s="354">
        <v>50</v>
      </c>
      <c r="K157" s="350"/>
    </row>
    <row r="158" s="1" customFormat="1" ht="15" customHeight="1">
      <c r="B158" s="327"/>
      <c r="C158" s="354" t="s">
        <v>2589</v>
      </c>
      <c r="D158" s="302"/>
      <c r="E158" s="302"/>
      <c r="F158" s="355" t="s">
        <v>2570</v>
      </c>
      <c r="G158" s="302"/>
      <c r="H158" s="354" t="s">
        <v>2604</v>
      </c>
      <c r="I158" s="354" t="s">
        <v>2566</v>
      </c>
      <c r="J158" s="354">
        <v>50</v>
      </c>
      <c r="K158" s="350"/>
    </row>
    <row r="159" s="1" customFormat="1" ht="15" customHeight="1">
      <c r="B159" s="327"/>
      <c r="C159" s="354" t="s">
        <v>96</v>
      </c>
      <c r="D159" s="302"/>
      <c r="E159" s="302"/>
      <c r="F159" s="355" t="s">
        <v>2564</v>
      </c>
      <c r="G159" s="302"/>
      <c r="H159" s="354" t="s">
        <v>2626</v>
      </c>
      <c r="I159" s="354" t="s">
        <v>2566</v>
      </c>
      <c r="J159" s="354" t="s">
        <v>2627</v>
      </c>
      <c r="K159" s="350"/>
    </row>
    <row r="160" s="1" customFormat="1" ht="15" customHeight="1">
      <c r="B160" s="327"/>
      <c r="C160" s="354" t="s">
        <v>2628</v>
      </c>
      <c r="D160" s="302"/>
      <c r="E160" s="302"/>
      <c r="F160" s="355" t="s">
        <v>2564</v>
      </c>
      <c r="G160" s="302"/>
      <c r="H160" s="354" t="s">
        <v>2629</v>
      </c>
      <c r="I160" s="354" t="s">
        <v>2599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2630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2558</v>
      </c>
      <c r="D166" s="317"/>
      <c r="E166" s="317"/>
      <c r="F166" s="317" t="s">
        <v>2559</v>
      </c>
      <c r="G166" s="359"/>
      <c r="H166" s="360" t="s">
        <v>57</v>
      </c>
      <c r="I166" s="360" t="s">
        <v>60</v>
      </c>
      <c r="J166" s="317" t="s">
        <v>2560</v>
      </c>
      <c r="K166" s="294"/>
    </row>
    <row r="167" s="1" customFormat="1" ht="17.25" customHeight="1">
      <c r="B167" s="295"/>
      <c r="C167" s="319" t="s">
        <v>2561</v>
      </c>
      <c r="D167" s="319"/>
      <c r="E167" s="319"/>
      <c r="F167" s="320" t="s">
        <v>2562</v>
      </c>
      <c r="G167" s="361"/>
      <c r="H167" s="362"/>
      <c r="I167" s="362"/>
      <c r="J167" s="319" t="s">
        <v>2563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2567</v>
      </c>
      <c r="D169" s="302"/>
      <c r="E169" s="302"/>
      <c r="F169" s="325" t="s">
        <v>2564</v>
      </c>
      <c r="G169" s="302"/>
      <c r="H169" s="302" t="s">
        <v>2604</v>
      </c>
      <c r="I169" s="302" t="s">
        <v>2566</v>
      </c>
      <c r="J169" s="302">
        <v>120</v>
      </c>
      <c r="K169" s="350"/>
    </row>
    <row r="170" s="1" customFormat="1" ht="15" customHeight="1">
      <c r="B170" s="327"/>
      <c r="C170" s="302" t="s">
        <v>2613</v>
      </c>
      <c r="D170" s="302"/>
      <c r="E170" s="302"/>
      <c r="F170" s="325" t="s">
        <v>2564</v>
      </c>
      <c r="G170" s="302"/>
      <c r="H170" s="302" t="s">
        <v>2614</v>
      </c>
      <c r="I170" s="302" t="s">
        <v>2566</v>
      </c>
      <c r="J170" s="302" t="s">
        <v>2615</v>
      </c>
      <c r="K170" s="350"/>
    </row>
    <row r="171" s="1" customFormat="1" ht="15" customHeight="1">
      <c r="B171" s="327"/>
      <c r="C171" s="302" t="s">
        <v>2512</v>
      </c>
      <c r="D171" s="302"/>
      <c r="E171" s="302"/>
      <c r="F171" s="325" t="s">
        <v>2564</v>
      </c>
      <c r="G171" s="302"/>
      <c r="H171" s="302" t="s">
        <v>2631</v>
      </c>
      <c r="I171" s="302" t="s">
        <v>2566</v>
      </c>
      <c r="J171" s="302" t="s">
        <v>2615</v>
      </c>
      <c r="K171" s="350"/>
    </row>
    <row r="172" s="1" customFormat="1" ht="15" customHeight="1">
      <c r="B172" s="327"/>
      <c r="C172" s="302" t="s">
        <v>2569</v>
      </c>
      <c r="D172" s="302"/>
      <c r="E172" s="302"/>
      <c r="F172" s="325" t="s">
        <v>2570</v>
      </c>
      <c r="G172" s="302"/>
      <c r="H172" s="302" t="s">
        <v>2631</v>
      </c>
      <c r="I172" s="302" t="s">
        <v>2566</v>
      </c>
      <c r="J172" s="302">
        <v>50</v>
      </c>
      <c r="K172" s="350"/>
    </row>
    <row r="173" s="1" customFormat="1" ht="15" customHeight="1">
      <c r="B173" s="327"/>
      <c r="C173" s="302" t="s">
        <v>2572</v>
      </c>
      <c r="D173" s="302"/>
      <c r="E173" s="302"/>
      <c r="F173" s="325" t="s">
        <v>2564</v>
      </c>
      <c r="G173" s="302"/>
      <c r="H173" s="302" t="s">
        <v>2631</v>
      </c>
      <c r="I173" s="302" t="s">
        <v>2574</v>
      </c>
      <c r="J173" s="302"/>
      <c r="K173" s="350"/>
    </row>
    <row r="174" s="1" customFormat="1" ht="15" customHeight="1">
      <c r="B174" s="327"/>
      <c r="C174" s="302" t="s">
        <v>2583</v>
      </c>
      <c r="D174" s="302"/>
      <c r="E174" s="302"/>
      <c r="F174" s="325" t="s">
        <v>2570</v>
      </c>
      <c r="G174" s="302"/>
      <c r="H174" s="302" t="s">
        <v>2631</v>
      </c>
      <c r="I174" s="302" t="s">
        <v>2566</v>
      </c>
      <c r="J174" s="302">
        <v>50</v>
      </c>
      <c r="K174" s="350"/>
    </row>
    <row r="175" s="1" customFormat="1" ht="15" customHeight="1">
      <c r="B175" s="327"/>
      <c r="C175" s="302" t="s">
        <v>2591</v>
      </c>
      <c r="D175" s="302"/>
      <c r="E175" s="302"/>
      <c r="F175" s="325" t="s">
        <v>2570</v>
      </c>
      <c r="G175" s="302"/>
      <c r="H175" s="302" t="s">
        <v>2631</v>
      </c>
      <c r="I175" s="302" t="s">
        <v>2566</v>
      </c>
      <c r="J175" s="302">
        <v>50</v>
      </c>
      <c r="K175" s="350"/>
    </row>
    <row r="176" s="1" customFormat="1" ht="15" customHeight="1">
      <c r="B176" s="327"/>
      <c r="C176" s="302" t="s">
        <v>2589</v>
      </c>
      <c r="D176" s="302"/>
      <c r="E176" s="302"/>
      <c r="F176" s="325" t="s">
        <v>2570</v>
      </c>
      <c r="G176" s="302"/>
      <c r="H176" s="302" t="s">
        <v>2631</v>
      </c>
      <c r="I176" s="302" t="s">
        <v>2566</v>
      </c>
      <c r="J176" s="302">
        <v>50</v>
      </c>
      <c r="K176" s="350"/>
    </row>
    <row r="177" s="1" customFormat="1" ht="15" customHeight="1">
      <c r="B177" s="327"/>
      <c r="C177" s="302" t="s">
        <v>132</v>
      </c>
      <c r="D177" s="302"/>
      <c r="E177" s="302"/>
      <c r="F177" s="325" t="s">
        <v>2564</v>
      </c>
      <c r="G177" s="302"/>
      <c r="H177" s="302" t="s">
        <v>2632</v>
      </c>
      <c r="I177" s="302" t="s">
        <v>2633</v>
      </c>
      <c r="J177" s="302"/>
      <c r="K177" s="350"/>
    </row>
    <row r="178" s="1" customFormat="1" ht="15" customHeight="1">
      <c r="B178" s="327"/>
      <c r="C178" s="302" t="s">
        <v>60</v>
      </c>
      <c r="D178" s="302"/>
      <c r="E178" s="302"/>
      <c r="F178" s="325" t="s">
        <v>2564</v>
      </c>
      <c r="G178" s="302"/>
      <c r="H178" s="302" t="s">
        <v>2634</v>
      </c>
      <c r="I178" s="302" t="s">
        <v>2635</v>
      </c>
      <c r="J178" s="302">
        <v>1</v>
      </c>
      <c r="K178" s="350"/>
    </row>
    <row r="179" s="1" customFormat="1" ht="15" customHeight="1">
      <c r="B179" s="327"/>
      <c r="C179" s="302" t="s">
        <v>56</v>
      </c>
      <c r="D179" s="302"/>
      <c r="E179" s="302"/>
      <c r="F179" s="325" t="s">
        <v>2564</v>
      </c>
      <c r="G179" s="302"/>
      <c r="H179" s="302" t="s">
        <v>2636</v>
      </c>
      <c r="I179" s="302" t="s">
        <v>2566</v>
      </c>
      <c r="J179" s="302">
        <v>20</v>
      </c>
      <c r="K179" s="350"/>
    </row>
    <row r="180" s="1" customFormat="1" ht="15" customHeight="1">
      <c r="B180" s="327"/>
      <c r="C180" s="302" t="s">
        <v>57</v>
      </c>
      <c r="D180" s="302"/>
      <c r="E180" s="302"/>
      <c r="F180" s="325" t="s">
        <v>2564</v>
      </c>
      <c r="G180" s="302"/>
      <c r="H180" s="302" t="s">
        <v>2637</v>
      </c>
      <c r="I180" s="302" t="s">
        <v>2566</v>
      </c>
      <c r="J180" s="302">
        <v>255</v>
      </c>
      <c r="K180" s="350"/>
    </row>
    <row r="181" s="1" customFormat="1" ht="15" customHeight="1">
      <c r="B181" s="327"/>
      <c r="C181" s="302" t="s">
        <v>133</v>
      </c>
      <c r="D181" s="302"/>
      <c r="E181" s="302"/>
      <c r="F181" s="325" t="s">
        <v>2564</v>
      </c>
      <c r="G181" s="302"/>
      <c r="H181" s="302" t="s">
        <v>2528</v>
      </c>
      <c r="I181" s="302" t="s">
        <v>2566</v>
      </c>
      <c r="J181" s="302">
        <v>10</v>
      </c>
      <c r="K181" s="350"/>
    </row>
    <row r="182" s="1" customFormat="1" ht="15" customHeight="1">
      <c r="B182" s="327"/>
      <c r="C182" s="302" t="s">
        <v>134</v>
      </c>
      <c r="D182" s="302"/>
      <c r="E182" s="302"/>
      <c r="F182" s="325" t="s">
        <v>2564</v>
      </c>
      <c r="G182" s="302"/>
      <c r="H182" s="302" t="s">
        <v>2638</v>
      </c>
      <c r="I182" s="302" t="s">
        <v>2599</v>
      </c>
      <c r="J182" s="302"/>
      <c r="K182" s="350"/>
    </row>
    <row r="183" s="1" customFormat="1" ht="15" customHeight="1">
      <c r="B183" s="327"/>
      <c r="C183" s="302" t="s">
        <v>2639</v>
      </c>
      <c r="D183" s="302"/>
      <c r="E183" s="302"/>
      <c r="F183" s="325" t="s">
        <v>2564</v>
      </c>
      <c r="G183" s="302"/>
      <c r="H183" s="302" t="s">
        <v>2640</v>
      </c>
      <c r="I183" s="302" t="s">
        <v>2599</v>
      </c>
      <c r="J183" s="302"/>
      <c r="K183" s="350"/>
    </row>
    <row r="184" s="1" customFormat="1" ht="15" customHeight="1">
      <c r="B184" s="327"/>
      <c r="C184" s="302" t="s">
        <v>2628</v>
      </c>
      <c r="D184" s="302"/>
      <c r="E184" s="302"/>
      <c r="F184" s="325" t="s">
        <v>2564</v>
      </c>
      <c r="G184" s="302"/>
      <c r="H184" s="302" t="s">
        <v>2641</v>
      </c>
      <c r="I184" s="302" t="s">
        <v>2599</v>
      </c>
      <c r="J184" s="302"/>
      <c r="K184" s="350"/>
    </row>
    <row r="185" s="1" customFormat="1" ht="15" customHeight="1">
      <c r="B185" s="327"/>
      <c r="C185" s="302" t="s">
        <v>136</v>
      </c>
      <c r="D185" s="302"/>
      <c r="E185" s="302"/>
      <c r="F185" s="325" t="s">
        <v>2570</v>
      </c>
      <c r="G185" s="302"/>
      <c r="H185" s="302" t="s">
        <v>2642</v>
      </c>
      <c r="I185" s="302" t="s">
        <v>2566</v>
      </c>
      <c r="J185" s="302">
        <v>50</v>
      </c>
      <c r="K185" s="350"/>
    </row>
    <row r="186" s="1" customFormat="1" ht="15" customHeight="1">
      <c r="B186" s="327"/>
      <c r="C186" s="302" t="s">
        <v>2643</v>
      </c>
      <c r="D186" s="302"/>
      <c r="E186" s="302"/>
      <c r="F186" s="325" t="s">
        <v>2570</v>
      </c>
      <c r="G186" s="302"/>
      <c r="H186" s="302" t="s">
        <v>2644</v>
      </c>
      <c r="I186" s="302" t="s">
        <v>2645</v>
      </c>
      <c r="J186" s="302"/>
      <c r="K186" s="350"/>
    </row>
    <row r="187" s="1" customFormat="1" ht="15" customHeight="1">
      <c r="B187" s="327"/>
      <c r="C187" s="302" t="s">
        <v>2646</v>
      </c>
      <c r="D187" s="302"/>
      <c r="E187" s="302"/>
      <c r="F187" s="325" t="s">
        <v>2570</v>
      </c>
      <c r="G187" s="302"/>
      <c r="H187" s="302" t="s">
        <v>2647</v>
      </c>
      <c r="I187" s="302" t="s">
        <v>2645</v>
      </c>
      <c r="J187" s="302"/>
      <c r="K187" s="350"/>
    </row>
    <row r="188" s="1" customFormat="1" ht="15" customHeight="1">
      <c r="B188" s="327"/>
      <c r="C188" s="302" t="s">
        <v>2648</v>
      </c>
      <c r="D188" s="302"/>
      <c r="E188" s="302"/>
      <c r="F188" s="325" t="s">
        <v>2570</v>
      </c>
      <c r="G188" s="302"/>
      <c r="H188" s="302" t="s">
        <v>2649</v>
      </c>
      <c r="I188" s="302" t="s">
        <v>2645</v>
      </c>
      <c r="J188" s="302"/>
      <c r="K188" s="350"/>
    </row>
    <row r="189" s="1" customFormat="1" ht="15" customHeight="1">
      <c r="B189" s="327"/>
      <c r="C189" s="363" t="s">
        <v>2650</v>
      </c>
      <c r="D189" s="302"/>
      <c r="E189" s="302"/>
      <c r="F189" s="325" t="s">
        <v>2570</v>
      </c>
      <c r="G189" s="302"/>
      <c r="H189" s="302" t="s">
        <v>2651</v>
      </c>
      <c r="I189" s="302" t="s">
        <v>2652</v>
      </c>
      <c r="J189" s="364" t="s">
        <v>2653</v>
      </c>
      <c r="K189" s="350"/>
    </row>
    <row r="190" s="18" customFormat="1" ht="15" customHeight="1">
      <c r="B190" s="365"/>
      <c r="C190" s="366" t="s">
        <v>2654</v>
      </c>
      <c r="D190" s="367"/>
      <c r="E190" s="367"/>
      <c r="F190" s="368" t="s">
        <v>2570</v>
      </c>
      <c r="G190" s="367"/>
      <c r="H190" s="367" t="s">
        <v>2655</v>
      </c>
      <c r="I190" s="367" t="s">
        <v>2652</v>
      </c>
      <c r="J190" s="369" t="s">
        <v>2653</v>
      </c>
      <c r="K190" s="370"/>
    </row>
    <row r="191" s="1" customFormat="1" ht="15" customHeight="1">
      <c r="B191" s="327"/>
      <c r="C191" s="363" t="s">
        <v>45</v>
      </c>
      <c r="D191" s="302"/>
      <c r="E191" s="302"/>
      <c r="F191" s="325" t="s">
        <v>2564</v>
      </c>
      <c r="G191" s="302"/>
      <c r="H191" s="299" t="s">
        <v>2656</v>
      </c>
      <c r="I191" s="302" t="s">
        <v>2657</v>
      </c>
      <c r="J191" s="302"/>
      <c r="K191" s="350"/>
    </row>
    <row r="192" s="1" customFormat="1" ht="15" customHeight="1">
      <c r="B192" s="327"/>
      <c r="C192" s="363" t="s">
        <v>2658</v>
      </c>
      <c r="D192" s="302"/>
      <c r="E192" s="302"/>
      <c r="F192" s="325" t="s">
        <v>2564</v>
      </c>
      <c r="G192" s="302"/>
      <c r="H192" s="302" t="s">
        <v>2659</v>
      </c>
      <c r="I192" s="302" t="s">
        <v>2599</v>
      </c>
      <c r="J192" s="302"/>
      <c r="K192" s="350"/>
    </row>
    <row r="193" s="1" customFormat="1" ht="15" customHeight="1">
      <c r="B193" s="327"/>
      <c r="C193" s="363" t="s">
        <v>2660</v>
      </c>
      <c r="D193" s="302"/>
      <c r="E193" s="302"/>
      <c r="F193" s="325" t="s">
        <v>2564</v>
      </c>
      <c r="G193" s="302"/>
      <c r="H193" s="302" t="s">
        <v>2661</v>
      </c>
      <c r="I193" s="302" t="s">
        <v>2599</v>
      </c>
      <c r="J193" s="302"/>
      <c r="K193" s="350"/>
    </row>
    <row r="194" s="1" customFormat="1" ht="15" customHeight="1">
      <c r="B194" s="327"/>
      <c r="C194" s="363" t="s">
        <v>2662</v>
      </c>
      <c r="D194" s="302"/>
      <c r="E194" s="302"/>
      <c r="F194" s="325" t="s">
        <v>2570</v>
      </c>
      <c r="G194" s="302"/>
      <c r="H194" s="302" t="s">
        <v>2663</v>
      </c>
      <c r="I194" s="302" t="s">
        <v>2599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2664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2665</v>
      </c>
      <c r="D201" s="372"/>
      <c r="E201" s="372"/>
      <c r="F201" s="372" t="s">
        <v>2666</v>
      </c>
      <c r="G201" s="373"/>
      <c r="H201" s="372" t="s">
        <v>2667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2657</v>
      </c>
      <c r="D203" s="302"/>
      <c r="E203" s="302"/>
      <c r="F203" s="325" t="s">
        <v>46</v>
      </c>
      <c r="G203" s="302"/>
      <c r="H203" s="302" t="s">
        <v>2668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2669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50</v>
      </c>
      <c r="G205" s="302"/>
      <c r="H205" s="302" t="s">
        <v>2670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48</v>
      </c>
      <c r="G206" s="302"/>
      <c r="H206" s="302" t="s">
        <v>2671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49</v>
      </c>
      <c r="G207" s="302"/>
      <c r="H207" s="302" t="s">
        <v>2672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2611</v>
      </c>
      <c r="D209" s="302"/>
      <c r="E209" s="302"/>
      <c r="F209" s="325" t="s">
        <v>82</v>
      </c>
      <c r="G209" s="302"/>
      <c r="H209" s="302" t="s">
        <v>2673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2506</v>
      </c>
      <c r="G210" s="302"/>
      <c r="H210" s="302" t="s">
        <v>2507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2504</v>
      </c>
      <c r="G211" s="302"/>
      <c r="H211" s="302" t="s">
        <v>2674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2508</v>
      </c>
      <c r="G212" s="363"/>
      <c r="H212" s="354" t="s">
        <v>2509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2510</v>
      </c>
      <c r="G213" s="363"/>
      <c r="H213" s="354" t="s">
        <v>2675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2635</v>
      </c>
      <c r="D215" s="302"/>
      <c r="E215" s="302"/>
      <c r="F215" s="325">
        <v>1</v>
      </c>
      <c r="G215" s="363"/>
      <c r="H215" s="354" t="s">
        <v>2676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2677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2678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2679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Rozp_PC\Rozpocet</dc:creator>
  <cp:lastModifiedBy>Rozp_PC\Rozpocet</cp:lastModifiedBy>
  <dcterms:created xsi:type="dcterms:W3CDTF">2025-03-03T12:34:00Z</dcterms:created>
  <dcterms:modified xsi:type="dcterms:W3CDTF">2025-03-03T12:34:09Z</dcterms:modified>
</cp:coreProperties>
</file>